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WebImage.xml" ContentType="application/vnd.ms-excel.rdrichvaluewebimage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osti\OneDrive - Universidad Nacional Abierta y a Distancia\Desktop\Función Imagen en Excel - Como crear un buscador con imagenes\"/>
    </mc:Choice>
  </mc:AlternateContent>
  <xr:revisionPtr revIDLastSave="0" documentId="13_ncr:1_{6DD06DB9-D45E-4A8D-A483-F3A01F02C6CA}" xr6:coauthVersionLast="47" xr6:coauthVersionMax="47" xr10:uidLastSave="{00000000-0000-0000-0000-000000000000}"/>
  <bookViews>
    <workbookView xWindow="-110" yWindow="-110" windowWidth="38620" windowHeight="21100" xr2:uid="{588FE90F-BB3F-457E-AE83-28B7C3850436}"/>
  </bookViews>
  <sheets>
    <sheet name="Base de datos" sheetId="1" r:id="rId1"/>
    <sheet name="Buscador" sheetId="2" r:id="rId2"/>
  </sheets>
  <definedNames>
    <definedName name="productos">Inventario[Producto]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2" i="2" l="1"/>
  <c r="H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F16" i="2"/>
  <c r="F12" i="2"/>
  <c r="F15" i="2"/>
  <c r="F14" i="2"/>
  <c r="F13" i="2"/>
  <c r="F10" i="1" a="1"/>
  <c r="F10" i="1" s="1"/>
  <c r="F17" i="1" a="1"/>
  <c r="F17" i="1" s="1"/>
  <c r="F18" i="1" a="1"/>
  <c r="F18" i="1" s="1"/>
  <c r="F19" i="1" a="1"/>
  <c r="F19" i="1" s="1"/>
  <c r="F20" i="1" a="1"/>
  <c r="F20" i="1" s="1"/>
  <c r="F21" i="1" a="1"/>
  <c r="F21" i="1" s="1"/>
  <c r="F22" i="1" a="1"/>
  <c r="F22" i="1" s="1"/>
  <c r="F23" i="1" a="1"/>
  <c r="F23" i="1" s="1"/>
  <c r="F24" i="1" a="1"/>
  <c r="F24" i="1" s="1"/>
  <c r="F25" i="1" a="1"/>
  <c r="F25" i="1" s="1"/>
  <c r="F26" i="1" a="1"/>
  <c r="F26" i="1" s="1"/>
  <c r="F27" i="1" a="1"/>
  <c r="F27" i="1" s="1"/>
  <c r="F28" i="1" a="1"/>
  <c r="F28" i="1" s="1"/>
  <c r="F29" i="1" a="1"/>
  <c r="F29" i="1" s="1"/>
  <c r="F30" i="1" a="1"/>
  <c r="F30" i="1" s="1"/>
  <c r="F31" i="1" a="1"/>
  <c r="F31" i="1" s="1"/>
  <c r="F32" i="1" a="1"/>
  <c r="F32" i="1" s="1"/>
  <c r="F33" i="1" a="1"/>
  <c r="F33" i="1" s="1"/>
  <c r="F37" i="1" a="1"/>
  <c r="F37" i="1" s="1"/>
  <c r="F38" i="1" a="1"/>
  <c r="F38" i="1" s="1"/>
  <c r="F39" i="1" a="1"/>
  <c r="F39" i="1" s="1"/>
  <c r="F40" i="1" a="1"/>
  <c r="F40" i="1" s="1"/>
  <c r="F41" i="1" a="1"/>
  <c r="F41" i="1" s="1"/>
  <c r="F34" i="1" a="1"/>
  <c r="F34" i="1" s="1"/>
  <c r="F2" i="1" a="1"/>
  <c r="F2" i="1" s="1"/>
  <c r="F3" i="1" a="1"/>
  <c r="F3" i="1" s="1"/>
  <c r="F4" i="1" a="1"/>
  <c r="F4" i="1" s="1"/>
  <c r="F5" i="1" a="1"/>
  <c r="F5" i="1" s="1"/>
  <c r="F6" i="1" a="1"/>
  <c r="F6" i="1" s="1"/>
  <c r="F7" i="1" a="1"/>
  <c r="F7" i="1" s="1"/>
  <c r="F8" i="1" a="1"/>
  <c r="F8" i="1" s="1"/>
  <c r="F9" i="1" a="1"/>
  <c r="F9" i="1" s="1"/>
  <c r="F11" i="1" a="1"/>
  <c r="F11" i="1" s="1"/>
  <c r="F12" i="1" a="1"/>
  <c r="F12" i="1" s="1"/>
  <c r="F13" i="1" a="1"/>
  <c r="F13" i="1" s="1"/>
  <c r="F14" i="1" a="1"/>
  <c r="F14" i="1" s="1"/>
  <c r="F15" i="1" a="1"/>
  <c r="F15" i="1" s="1"/>
  <c r="F16" i="1" a="1"/>
  <c r="F16" i="1" s="1"/>
  <c r="F35" i="1" a="1"/>
  <c r="F35" i="1" s="1"/>
  <c r="F36" i="1" a="1"/>
  <c r="F36" i="1" s="1"/>
  <c r="F17" i="2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39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</futureMetadata>
  <cellMetadata count="1">
    <bk>
      <rc t="1" v="0"/>
    </bk>
  </cellMetadata>
  <valueMetadata count="39">
    <bk>
      <rc t="2" v="0"/>
    </bk>
    <bk>
      <rc t="2" v="1"/>
    </bk>
    <bk>
      <rc t="2" v="2"/>
    </bk>
    <bk>
      <rc t="2" v="3"/>
    </bk>
    <bk>
      <rc t="2" v="4"/>
    </bk>
    <bk>
      <rc t="2" v="5"/>
    </bk>
    <bk>
      <rc t="2" v="6"/>
    </bk>
    <bk>
      <rc t="2" v="7"/>
    </bk>
    <bk>
      <rc t="2" v="8"/>
    </bk>
    <bk>
      <rc t="2" v="9"/>
    </bk>
    <bk>
      <rc t="2" v="10"/>
    </bk>
    <bk>
      <rc t="2" v="11"/>
    </bk>
    <bk>
      <rc t="2" v="12"/>
    </bk>
    <bk>
      <rc t="2" v="13"/>
    </bk>
    <bk>
      <rc t="2" v="14"/>
    </bk>
    <bk>
      <rc t="2" v="15"/>
    </bk>
    <bk>
      <rc t="2" v="16"/>
    </bk>
    <bk>
      <rc t="2" v="17"/>
    </bk>
    <bk>
      <rc t="2" v="18"/>
    </bk>
    <bk>
      <rc t="2" v="19"/>
    </bk>
    <bk>
      <rc t="2" v="20"/>
    </bk>
    <bk>
      <rc t="2" v="21"/>
    </bk>
    <bk>
      <rc t="2" v="22"/>
    </bk>
    <bk>
      <rc t="2" v="23"/>
    </bk>
    <bk>
      <rc t="2" v="24"/>
    </bk>
    <bk>
      <rc t="2" v="25"/>
    </bk>
    <bk>
      <rc t="2" v="26"/>
    </bk>
    <bk>
      <rc t="2" v="27"/>
    </bk>
    <bk>
      <rc t="2" v="28"/>
    </bk>
    <bk>
      <rc t="2" v="29"/>
    </bk>
    <bk>
      <rc t="2" v="30"/>
    </bk>
    <bk>
      <rc t="2" v="31"/>
    </bk>
    <bk>
      <rc t="2" v="32"/>
    </bk>
    <bk>
      <rc t="2" v="33"/>
    </bk>
    <bk>
      <rc t="2" v="34"/>
    </bk>
    <bk>
      <rc t="2" v="35"/>
    </bk>
    <bk>
      <rc t="2" v="36"/>
    </bk>
    <bk>
      <rc t="2" v="37"/>
    </bk>
    <bk>
      <rc t="2" v="38"/>
    </bk>
  </valueMetadata>
</metadata>
</file>

<file path=xl/sharedStrings.xml><?xml version="1.0" encoding="utf-8"?>
<sst xmlns="http://schemas.openxmlformats.org/spreadsheetml/2006/main" count="139" uniqueCount="117">
  <si>
    <t>ID</t>
  </si>
  <si>
    <t>Producto</t>
  </si>
  <si>
    <t>Categoría</t>
  </si>
  <si>
    <t>Cámara DSLR</t>
  </si>
  <si>
    <t>Fotografía</t>
  </si>
  <si>
    <t>Audífonos Pro</t>
  </si>
  <si>
    <t>Audio</t>
  </si>
  <si>
    <t>https://images.unsplash.com/photo-1505740420928-5e560c06d30e?w=300</t>
  </si>
  <si>
    <t>Reloj Minimalista</t>
  </si>
  <si>
    <t>Accesorios</t>
  </si>
  <si>
    <t>https://images.unsplash.com/photo-1523275335684-37898b6baf30?w=300</t>
  </si>
  <si>
    <t>Tenis Running</t>
  </si>
  <si>
    <t>Calzado</t>
  </si>
  <si>
    <t>https://images.unsplash.com/photo-1542291026-7eec264c27ff?w=300</t>
  </si>
  <si>
    <t>Taza de Café</t>
  </si>
  <si>
    <t>Hogar</t>
  </si>
  <si>
    <t>https://images.unsplash.com/photo-1517254456976-ee8682099819?w=300</t>
  </si>
  <si>
    <t>Smartphone</t>
  </si>
  <si>
    <t>Tecnología</t>
  </si>
  <si>
    <t>https://images.unsplash.com/photo-1511707171634-5f897ff02aa9?w=300</t>
  </si>
  <si>
    <t>Gafas de Sol</t>
  </si>
  <si>
    <t>Moda</t>
  </si>
  <si>
    <t>https://images.unsplash.com/photo-1572635196237-14b3f281503f?w=300</t>
  </si>
  <si>
    <t>Mochila Viajera</t>
  </si>
  <si>
    <t>https://images.unsplash.com/photo-1553062407-98eeb64c6a62?w=300</t>
  </si>
  <si>
    <t>Lámpara de Mesa</t>
  </si>
  <si>
    <t>Iluminación</t>
  </si>
  <si>
    <t>https://images.unsplash.com/photo-1507473885765-e6ed057f782c?w=300</t>
  </si>
  <si>
    <t>Perfume</t>
  </si>
  <si>
    <t>Belleza</t>
  </si>
  <si>
    <t>https://images.unsplash.com/photo-1541643600914-78b084683601?w=300</t>
  </si>
  <si>
    <t>Guitarra Acústica</t>
  </si>
  <si>
    <t>Instrumentos</t>
  </si>
  <si>
    <t>https://images.unsplash.com/photo-1550291652-6ea9114a47b1?w=300</t>
  </si>
  <si>
    <t>Mouse Gamer</t>
  </si>
  <si>
    <t>Periféricos</t>
  </si>
  <si>
    <t>https://images.unsplash.com/photo-1527443224154-c4a3942d3acf?w=300</t>
  </si>
  <si>
    <t>Teclado Mecánico</t>
  </si>
  <si>
    <t>https://images.unsplash.com/photo-1511467687858-23d96c32e4ae?w=300</t>
  </si>
  <si>
    <t>Planta Decorativa</t>
  </si>
  <si>
    <t>https://images.unsplash.com/photo-1485955900006-10f4d324d411?w=300</t>
  </si>
  <si>
    <t>Deportes</t>
  </si>
  <si>
    <t>Bicicleta Urbana</t>
  </si>
  <si>
    <t>https://images.unsplash.com/photo-1485965120184-e220f721d03e?w=300</t>
  </si>
  <si>
    <t>Silla Eames</t>
  </si>
  <si>
    <t>Muebles</t>
  </si>
  <si>
    <t>https://images.unsplash.com/photo-1567538096630-e0c55bd6374c?w=300</t>
  </si>
  <si>
    <t>MacBook Air</t>
  </si>
  <si>
    <t>https://images.unsplash.com/photo-1517336714731-489689fd1ca8?w=300</t>
  </si>
  <si>
    <t>Joystick PS5</t>
  </si>
  <si>
    <t>Gaming</t>
  </si>
  <si>
    <t>https://images.unsplash.com/photo-1606144042614-b2417e99c4e3?w=300</t>
  </si>
  <si>
    <t>Cafetera Express</t>
  </si>
  <si>
    <t>Cocina</t>
  </si>
  <si>
    <t>https://images.unsplash.com/photo-1510972527921-ce03766a1cf1?w=300</t>
  </si>
  <si>
    <t>Set de Pinceles</t>
  </si>
  <si>
    <t>Arte</t>
  </si>
  <si>
    <t>https://images.unsplash.com/photo-1513364776144-60967b0f800f?w=300</t>
  </si>
  <si>
    <t>Skateboard</t>
  </si>
  <si>
    <t>https://images.unsplash.com/photo-1547447134-cd3f5c716030?w=300</t>
  </si>
  <si>
    <t>Lentes Cámara</t>
  </si>
  <si>
    <t>https://images.unsplash.com/photo-1617005082133-548c4dd27f35?w=300</t>
  </si>
  <si>
    <t>Libro Antiguo</t>
  </si>
  <si>
    <t>Cultura</t>
  </si>
  <si>
    <t>https://images.unsplash.com/photo-1544947950-fa07a98d237f?w=300</t>
  </si>
  <si>
    <t>Gorra Básica</t>
  </si>
  <si>
    <t>https://images.unsplash.com/photo-1588850561407-ed78c282e89b?w=300</t>
  </si>
  <si>
    <t>Micrófono Condensador</t>
  </si>
  <si>
    <t>https://images.unsplash.com/photo-1590602847861-f357a9332bbc?w=300</t>
  </si>
  <si>
    <t>Monitor Curvo</t>
  </si>
  <si>
    <t>Crema Hidratante</t>
  </si>
  <si>
    <t>https://images.unsplash.com/photo-1556229010-6c3f2c9ca5f8?w=300</t>
  </si>
  <si>
    <t>Balón de Fútbol</t>
  </si>
  <si>
    <t>https://images.unsplash.com/photo-1574629810360-7efbbe195018?w=300</t>
  </si>
  <si>
    <t>Mueble de TV</t>
  </si>
  <si>
    <t>https://images.unsplash.com/photo-1593085512500-5d55148d6f0d?w=300</t>
  </si>
  <si>
    <t>Set de Sushi</t>
  </si>
  <si>
    <t>Comida</t>
  </si>
  <si>
    <t>https://images.unsplash.com/photo-1579871494447-9811cf80d66c?w=300</t>
  </si>
  <si>
    <t>Trípode Pro</t>
  </si>
  <si>
    <t>https://images.unsplash.com/photo-1452784444945-3f422708fe5e?w=300</t>
  </si>
  <si>
    <t>Bufanda de Lana</t>
  </si>
  <si>
    <t>https://images.unsplash.com/photo-1520903920243-00d872a2d1c9?w=300</t>
  </si>
  <si>
    <t>Reloj Despertador</t>
  </si>
  <si>
    <t>https://images.unsplash.com/photo-1563991655280-cb95c90ca2fb?w=300</t>
  </si>
  <si>
    <t>Vinilo de Música</t>
  </si>
  <si>
    <t>https://images.unsplash.com/photo-1603048588665-791ca8aea617?w=300</t>
  </si>
  <si>
    <t>Maceta Cerámica</t>
  </si>
  <si>
    <t>Jardín</t>
  </si>
  <si>
    <t>Tablet Pro</t>
  </si>
  <si>
    <t>https://images.unsplash.com/photo-1544244015-0df4b3ffc6b0?w=300</t>
  </si>
  <si>
    <t>Espejo Redondo</t>
  </si>
  <si>
    <t>Decoración</t>
  </si>
  <si>
    <t>https://images.unsplash.com/photo-1618220252344-8ec99ec624b1?w=300</t>
  </si>
  <si>
    <t>Cartera Hombre</t>
  </si>
  <si>
    <t>https://images.unsplash.com/photo-1627123424574-724758594e93?w=300</t>
  </si>
  <si>
    <t>Teclado iPad</t>
  </si>
  <si>
    <t>https://images.unsplash.com/photo-1586210579191-33b45e38fa2c?w=300</t>
  </si>
  <si>
    <t>Kit de Pesas</t>
  </si>
  <si>
    <t>Gimnasio</t>
  </si>
  <si>
    <t>https://images.unsplash.com/photo-1517836357463-d25dfeac3438?w=300</t>
  </si>
  <si>
    <t>BUSCADOR DE 
INVENTARIO</t>
  </si>
  <si>
    <t>Seleccione el Producto</t>
  </si>
  <si>
    <t>Buscar por ID</t>
  </si>
  <si>
    <t>Buscar por Nombre</t>
  </si>
  <si>
    <t>Stock</t>
  </si>
  <si>
    <t>Precio</t>
  </si>
  <si>
    <t>Estado</t>
  </si>
  <si>
    <t>TARJETA DE PRODUCTO</t>
  </si>
  <si>
    <t>PRODUCTO</t>
  </si>
  <si>
    <t>CATEGORIA</t>
  </si>
  <si>
    <t>PRECIO</t>
  </si>
  <si>
    <t>STOCK ACTUAL</t>
  </si>
  <si>
    <t>ESTADO</t>
  </si>
  <si>
    <t>Imagen</t>
  </si>
  <si>
    <t>https://1drv.ms/i/c/6889aa31c0c563d9/IQTZY8XAMaqJIIBo3g4AAAAAAZvthMc6-1KYfZWyDd0JwHM?height=256</t>
  </si>
  <si>
    <t>Previsualización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</si>
</sst>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sz val="16"/>
      <color theme="3" tint="0.499984740745262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3" tint="0.749992370372631"/>
        <bgColor indexed="64"/>
      </patternFill>
    </fill>
  </fills>
  <borders count="9">
    <border>
      <left/>
      <right/>
      <top/>
      <bottom/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0" xfId="0" applyFont="1"/>
    <xf numFmtId="0" fontId="6" fillId="0" borderId="0" xfId="0" applyFont="1" applyAlignment="1">
      <alignment horizontal="center" wrapText="1"/>
    </xf>
    <xf numFmtId="0" fontId="7" fillId="2" borderId="0" xfId="0" applyFont="1" applyFill="1" applyAlignment="1">
      <alignment horizontal="lef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5" fillId="2" borderId="0" xfId="0" applyFont="1" applyFill="1" applyAlignment="1">
      <alignment horizontal="center" vertical="center" wrapText="1"/>
    </xf>
    <xf numFmtId="0" fontId="0" fillId="0" borderId="0" xfId="0" applyNumberFormat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numFmt numFmtId="0" formatCode="General"/>
    </dxf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ill>
        <patternFill>
          <bgColor theme="9" tint="0.79998168889431442"/>
        </patternFill>
      </fill>
    </dxf>
    <dxf>
      <fill>
        <patternFill>
          <bgColor rgb="FFFFFFA7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F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0/07/relationships/rdRichValueWebImage" Target="richData/rdRichValueWebIm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ctrlProps/ctrlProp1.xml><?xml version="1.0" encoding="utf-8"?>
<formControlPr xmlns="http://schemas.microsoft.com/office/spreadsheetml/2009/9/main" objectType="Drop" dropStyle="combo" dx="31" fmlaLink="$B$9" fmlaRange="'Base de datos'!$B$2:$B$41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</xdr:colOff>
          <xdr:row>5</xdr:row>
          <xdr:rowOff>38100</xdr:rowOff>
        </xdr:from>
        <xdr:to>
          <xdr:col>1</xdr:col>
          <xdr:colOff>2019300</xdr:colOff>
          <xdr:row>6</xdr:row>
          <xdr:rowOff>57150</xdr:rowOff>
        </xdr:to>
        <xdr:sp macro="" textlink="">
          <xdr:nvSpPr>
            <xdr:cNvPr id="2049" name="Drop Down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25400</xdr:colOff>
      <xdr:row>3</xdr:row>
      <xdr:rowOff>0</xdr:rowOff>
    </xdr:from>
    <xdr:to>
      <xdr:col>1</xdr:col>
      <xdr:colOff>1892300</xdr:colOff>
      <xdr:row>3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F22A77CE-1F83-9A1B-444D-325B10C84E9A}"/>
            </a:ext>
          </a:extLst>
        </xdr:cNvPr>
        <xdr:cNvCxnSpPr/>
      </xdr:nvCxnSpPr>
      <xdr:spPr>
        <a:xfrm>
          <a:off x="279400" y="920750"/>
          <a:ext cx="1866900" cy="0"/>
        </a:xfrm>
        <a:prstGeom prst="line">
          <a:avLst/>
        </a:prstGeom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</xdr:wsDr>
</file>

<file path=xl/richData/_rels/rdRichValueWebImage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3.jpeg"/><Relationship Id="rId21" Type="http://schemas.openxmlformats.org/officeDocument/2006/relationships/hyperlink" Target="https://images.unsplash.com/photo-1550291652-6ea9114a47b1?w=300" TargetMode="External"/><Relationship Id="rId42" Type="http://schemas.openxmlformats.org/officeDocument/2006/relationships/image" Target="../media/image21.jpeg"/><Relationship Id="rId47" Type="http://schemas.openxmlformats.org/officeDocument/2006/relationships/hyperlink" Target="https://images.unsplash.com/photo-1588850561407-ed78c282e89b?w=300" TargetMode="External"/><Relationship Id="rId63" Type="http://schemas.openxmlformats.org/officeDocument/2006/relationships/hyperlink" Target="https://images.unsplash.com/photo-1563991655280-cb95c90ca2fb?w=300" TargetMode="External"/><Relationship Id="rId68" Type="http://schemas.openxmlformats.org/officeDocument/2006/relationships/image" Target="../media/image34.jpeg"/><Relationship Id="rId2" Type="http://schemas.openxmlformats.org/officeDocument/2006/relationships/image" Target="../media/image1.jpeg"/><Relationship Id="rId16" Type="http://schemas.openxmlformats.org/officeDocument/2006/relationships/image" Target="../media/image8.jpeg"/><Relationship Id="rId29" Type="http://schemas.openxmlformats.org/officeDocument/2006/relationships/hyperlink" Target="https://images.unsplash.com/photo-1485965120184-e220f721d03e?w=300" TargetMode="External"/><Relationship Id="rId11" Type="http://schemas.openxmlformats.org/officeDocument/2006/relationships/hyperlink" Target="https://images.unsplash.com/photo-1511707171634-5f897ff02aa9?w=300" TargetMode="External"/><Relationship Id="rId24" Type="http://schemas.openxmlformats.org/officeDocument/2006/relationships/image" Target="../media/image12.jpeg"/><Relationship Id="rId32" Type="http://schemas.openxmlformats.org/officeDocument/2006/relationships/image" Target="../media/image16.jpeg"/><Relationship Id="rId37" Type="http://schemas.openxmlformats.org/officeDocument/2006/relationships/hyperlink" Target="https://images.unsplash.com/photo-1510972527921-ce03766a1cf1?w=300" TargetMode="External"/><Relationship Id="rId40" Type="http://schemas.openxmlformats.org/officeDocument/2006/relationships/image" Target="../media/image20.jpeg"/><Relationship Id="rId45" Type="http://schemas.openxmlformats.org/officeDocument/2006/relationships/hyperlink" Target="https://images.unsplash.com/photo-1544947950-fa07a98d237f?w=300" TargetMode="External"/><Relationship Id="rId53" Type="http://schemas.openxmlformats.org/officeDocument/2006/relationships/hyperlink" Target="https://images.unsplash.com/photo-1574629810360-7efbbe195018?w=300" TargetMode="External"/><Relationship Id="rId58" Type="http://schemas.openxmlformats.org/officeDocument/2006/relationships/image" Target="../media/image29.jpeg"/><Relationship Id="rId66" Type="http://schemas.openxmlformats.org/officeDocument/2006/relationships/image" Target="../media/image33.jpeg"/><Relationship Id="rId74" Type="http://schemas.openxmlformats.org/officeDocument/2006/relationships/image" Target="../media/image37.jpeg"/><Relationship Id="rId5" Type="http://schemas.openxmlformats.org/officeDocument/2006/relationships/hyperlink" Target="https://images.unsplash.com/photo-1523275335684-37898b6baf30?w=300" TargetMode="External"/><Relationship Id="rId61" Type="http://schemas.openxmlformats.org/officeDocument/2006/relationships/hyperlink" Target="https://images.unsplash.com/photo-1520903920243-00d872a2d1c9?w=300" TargetMode="External"/><Relationship Id="rId19" Type="http://schemas.openxmlformats.org/officeDocument/2006/relationships/hyperlink" Target="https://images.unsplash.com/photo-1541643600914-78b084683601?w=300" TargetMode="External"/><Relationship Id="rId14" Type="http://schemas.openxmlformats.org/officeDocument/2006/relationships/image" Target="../media/image7.jpeg"/><Relationship Id="rId22" Type="http://schemas.openxmlformats.org/officeDocument/2006/relationships/image" Target="../media/image11.jpeg"/><Relationship Id="rId27" Type="http://schemas.openxmlformats.org/officeDocument/2006/relationships/hyperlink" Target="https://images.unsplash.com/photo-1485955900006-10f4d324d411?w=300" TargetMode="External"/><Relationship Id="rId30" Type="http://schemas.openxmlformats.org/officeDocument/2006/relationships/image" Target="../media/image15.jpeg"/><Relationship Id="rId35" Type="http://schemas.openxmlformats.org/officeDocument/2006/relationships/hyperlink" Target="https://images.unsplash.com/photo-1606144042614-b2417e99c4e3?w=300" TargetMode="External"/><Relationship Id="rId43" Type="http://schemas.openxmlformats.org/officeDocument/2006/relationships/hyperlink" Target="https://images.unsplash.com/photo-1617005082133-548c4dd27f35?w=300" TargetMode="External"/><Relationship Id="rId48" Type="http://schemas.openxmlformats.org/officeDocument/2006/relationships/image" Target="../media/image24.jpeg"/><Relationship Id="rId56" Type="http://schemas.openxmlformats.org/officeDocument/2006/relationships/image" Target="../media/image28.jpeg"/><Relationship Id="rId64" Type="http://schemas.openxmlformats.org/officeDocument/2006/relationships/image" Target="../media/image32.jpeg"/><Relationship Id="rId69" Type="http://schemas.openxmlformats.org/officeDocument/2006/relationships/hyperlink" Target="https://images.unsplash.com/photo-1618220252344-8ec99ec624b1?w=300" TargetMode="External"/><Relationship Id="rId8" Type="http://schemas.openxmlformats.org/officeDocument/2006/relationships/image" Target="../media/image4.jpeg"/><Relationship Id="rId51" Type="http://schemas.openxmlformats.org/officeDocument/2006/relationships/hyperlink" Target="https://images.unsplash.com/photo-1556229010-6c3f2c9ca5f8?w=300" TargetMode="External"/><Relationship Id="rId72" Type="http://schemas.openxmlformats.org/officeDocument/2006/relationships/image" Target="../media/image36.jpeg"/><Relationship Id="rId3" Type="http://schemas.openxmlformats.org/officeDocument/2006/relationships/hyperlink" Target="https://images.unsplash.com/photo-1505740420928-5e560c06d30e?w=300" TargetMode="External"/><Relationship Id="rId12" Type="http://schemas.openxmlformats.org/officeDocument/2006/relationships/image" Target="../media/image6.jpeg"/><Relationship Id="rId17" Type="http://schemas.openxmlformats.org/officeDocument/2006/relationships/hyperlink" Target="https://images.unsplash.com/photo-1507473885765-e6ed057f782c?w=300" TargetMode="External"/><Relationship Id="rId25" Type="http://schemas.openxmlformats.org/officeDocument/2006/relationships/hyperlink" Target="https://images.unsplash.com/photo-1511467687858-23d96c32e4ae?w=300" TargetMode="External"/><Relationship Id="rId33" Type="http://schemas.openxmlformats.org/officeDocument/2006/relationships/hyperlink" Target="https://images.unsplash.com/photo-1517336714731-489689fd1ca8?w=300" TargetMode="External"/><Relationship Id="rId38" Type="http://schemas.openxmlformats.org/officeDocument/2006/relationships/image" Target="../media/image19.jpeg"/><Relationship Id="rId46" Type="http://schemas.openxmlformats.org/officeDocument/2006/relationships/image" Target="../media/image23.jpeg"/><Relationship Id="rId59" Type="http://schemas.openxmlformats.org/officeDocument/2006/relationships/hyperlink" Target="https://images.unsplash.com/photo-1452784444945-3f422708fe5e?w=300" TargetMode="External"/><Relationship Id="rId67" Type="http://schemas.openxmlformats.org/officeDocument/2006/relationships/hyperlink" Target="https://images.unsplash.com/photo-1544244015-0df4b3ffc6b0?w=300" TargetMode="External"/><Relationship Id="rId20" Type="http://schemas.openxmlformats.org/officeDocument/2006/relationships/image" Target="../media/image10.jpeg"/><Relationship Id="rId41" Type="http://schemas.openxmlformats.org/officeDocument/2006/relationships/hyperlink" Target="https://images.unsplash.com/photo-1547447134-cd3f5c716030?w=300" TargetMode="External"/><Relationship Id="rId54" Type="http://schemas.openxmlformats.org/officeDocument/2006/relationships/image" Target="../media/image27.jpeg"/><Relationship Id="rId62" Type="http://schemas.openxmlformats.org/officeDocument/2006/relationships/image" Target="../media/image31.jpeg"/><Relationship Id="rId70" Type="http://schemas.openxmlformats.org/officeDocument/2006/relationships/image" Target="../media/image35.jpeg"/><Relationship Id="rId75" Type="http://schemas.openxmlformats.org/officeDocument/2006/relationships/hyperlink" Target="https://images.unsplash.com/photo-1517836357463-d25dfeac3438?w=300" TargetMode="External"/><Relationship Id="rId1" Type="http://schemas.openxmlformats.org/officeDocument/2006/relationships/hyperlink" Target="https://1drv.ms/i/c/6889aa31c0c563d9/IQTZY8XAMaqJIIBo3g4AAAAAAZvthMc6-1KYfZWyDd0JwHM?height=256" TargetMode="External"/><Relationship Id="rId6" Type="http://schemas.openxmlformats.org/officeDocument/2006/relationships/image" Target="../media/image3.jpeg"/><Relationship Id="rId15" Type="http://schemas.openxmlformats.org/officeDocument/2006/relationships/hyperlink" Target="https://images.unsplash.com/photo-1553062407-98eeb64c6a62?w=300" TargetMode="External"/><Relationship Id="rId23" Type="http://schemas.openxmlformats.org/officeDocument/2006/relationships/hyperlink" Target="https://images.unsplash.com/photo-1527443224154-c4a3942d3acf?w=300" TargetMode="External"/><Relationship Id="rId28" Type="http://schemas.openxmlformats.org/officeDocument/2006/relationships/image" Target="../media/image14.jpeg"/><Relationship Id="rId36" Type="http://schemas.openxmlformats.org/officeDocument/2006/relationships/image" Target="../media/image18.jpeg"/><Relationship Id="rId49" Type="http://schemas.openxmlformats.org/officeDocument/2006/relationships/hyperlink" Target="https://images.unsplash.com/photo-1590602847861-f357a9332bbc?w=300" TargetMode="External"/><Relationship Id="rId57" Type="http://schemas.openxmlformats.org/officeDocument/2006/relationships/hyperlink" Target="https://images.unsplash.com/photo-1579871494447-9811cf80d66c?w=300" TargetMode="External"/><Relationship Id="rId10" Type="http://schemas.openxmlformats.org/officeDocument/2006/relationships/image" Target="../media/image5.jpeg"/><Relationship Id="rId31" Type="http://schemas.openxmlformats.org/officeDocument/2006/relationships/hyperlink" Target="https://images.unsplash.com/photo-1567538096630-e0c55bd6374c?w=300" TargetMode="External"/><Relationship Id="rId44" Type="http://schemas.openxmlformats.org/officeDocument/2006/relationships/image" Target="../media/image22.jpeg"/><Relationship Id="rId52" Type="http://schemas.openxmlformats.org/officeDocument/2006/relationships/image" Target="../media/image26.jpeg"/><Relationship Id="rId60" Type="http://schemas.openxmlformats.org/officeDocument/2006/relationships/image" Target="../media/image30.jpeg"/><Relationship Id="rId65" Type="http://schemas.openxmlformats.org/officeDocument/2006/relationships/hyperlink" Target="https://images.unsplash.com/photo-1603048588665-791ca8aea617?w=300" TargetMode="External"/><Relationship Id="rId73" Type="http://schemas.openxmlformats.org/officeDocument/2006/relationships/hyperlink" Target="https://images.unsplash.com/photo-1586210579191-33b45e38fa2c?w=300" TargetMode="External"/><Relationship Id="rId4" Type="http://schemas.openxmlformats.org/officeDocument/2006/relationships/image" Target="../media/image2.jpeg"/><Relationship Id="rId9" Type="http://schemas.openxmlformats.org/officeDocument/2006/relationships/hyperlink" Target="https://images.unsplash.com/photo-1517254456976-ee8682099819?w=300" TargetMode="External"/><Relationship Id="rId13" Type="http://schemas.openxmlformats.org/officeDocument/2006/relationships/hyperlink" Target="https://images.unsplash.com/photo-1572635196237-14b3f281503f?w=300" TargetMode="External"/><Relationship Id="rId18" Type="http://schemas.openxmlformats.org/officeDocument/2006/relationships/image" Target="../media/image9.jpeg"/><Relationship Id="rId39" Type="http://schemas.openxmlformats.org/officeDocument/2006/relationships/hyperlink" Target="https://images.unsplash.com/photo-1513364776144-60967b0f800f?w=300" TargetMode="External"/><Relationship Id="rId34" Type="http://schemas.openxmlformats.org/officeDocument/2006/relationships/image" Target="../media/image17.jpeg"/><Relationship Id="rId50" Type="http://schemas.openxmlformats.org/officeDocument/2006/relationships/image" Target="../media/image25.jpeg"/><Relationship Id="rId55" Type="http://schemas.openxmlformats.org/officeDocument/2006/relationships/hyperlink" Target="https://images.unsplash.com/photo-1593085512500-5d55148d6f0d?w=300" TargetMode="External"/><Relationship Id="rId76" Type="http://schemas.openxmlformats.org/officeDocument/2006/relationships/image" Target="../media/image38.jpeg"/><Relationship Id="rId7" Type="http://schemas.openxmlformats.org/officeDocument/2006/relationships/hyperlink" Target="https://images.unsplash.com/photo-1542291026-7eec264c27ff?w=300" TargetMode="External"/><Relationship Id="rId71" Type="http://schemas.openxmlformats.org/officeDocument/2006/relationships/hyperlink" Target="https://images.unsplash.com/photo-1627123424574-724758594e93?w=300" TargetMode="Externa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webimage">
      <keyFlags>
        <key name="WebImageIdentifier">
          <flag name="ShowInCardView" value="0"/>
        </key>
      </keyFlags>
    </type>
  </types>
</rvTypesInfo>
</file>

<file path=xl/richData/rdRichValueWebImage.xml><?xml version="1.0" encoding="utf-8"?>
<webImagesSrd xmlns="http://schemas.microsoft.com/office/spreadsheetml/2020/richdatawebimage" xmlns:r="http://schemas.openxmlformats.org/officeDocument/2006/relationships">
  <webImageSrd>
    <address r:id="rId1"/>
    <blip r:id="rId2"/>
  </webImageSrd>
  <webImageSrd>
    <address r:id="rId3"/>
    <blip r:id="rId4"/>
  </webImageSrd>
  <webImageSrd>
    <address r:id="rId5"/>
    <blip r:id="rId6"/>
  </webImageSrd>
  <webImageSrd>
    <address r:id="rId7"/>
    <blip r:id="rId8"/>
  </webImageSrd>
  <webImageSrd>
    <address r:id="rId9"/>
    <blip r:id="rId10"/>
  </webImageSrd>
  <webImageSrd>
    <address r:id="rId11"/>
    <blip r:id="rId12"/>
  </webImageSrd>
  <webImageSrd>
    <address r:id="rId13"/>
    <blip r:id="rId14"/>
  </webImageSrd>
  <webImageSrd>
    <address r:id="rId15"/>
    <blip r:id="rId16"/>
  </webImageSrd>
  <webImageSrd>
    <address r:id="rId17"/>
    <blip r:id="rId18"/>
  </webImageSrd>
  <webImageSrd>
    <address r:id="rId19"/>
    <blip r:id="rId20"/>
  </webImageSrd>
  <webImageSrd>
    <address r:id="rId21"/>
    <blip r:id="rId22"/>
  </webImageSrd>
  <webImageSrd>
    <address r:id="rId23"/>
    <blip r:id="rId24"/>
  </webImageSrd>
  <webImageSrd>
    <address r:id="rId25"/>
    <blip r:id="rId26"/>
  </webImageSrd>
  <webImageSrd>
    <address r:id="rId27"/>
    <blip r:id="rId28"/>
  </webImageSrd>
  <webImageSrd>
    <address r:id="rId29"/>
    <blip r:id="rId30"/>
  </webImageSrd>
  <webImageSrd>
    <address r:id="rId31"/>
    <blip r:id="rId32"/>
  </webImageSrd>
  <webImageSrd>
    <address r:id="rId33"/>
    <blip r:id="rId34"/>
  </webImageSrd>
  <webImageSrd>
    <address r:id="rId35"/>
    <blip r:id="rId36"/>
  </webImageSrd>
  <webImageSrd>
    <address r:id="rId37"/>
    <blip r:id="rId38"/>
  </webImageSrd>
  <webImageSrd>
    <address r:id="rId39"/>
    <blip r:id="rId40"/>
  </webImageSrd>
  <webImageSrd>
    <address r:id="rId41"/>
    <blip r:id="rId42"/>
  </webImageSrd>
  <webImageSrd>
    <address r:id="rId43"/>
    <blip r:id="rId44"/>
  </webImageSrd>
  <webImageSrd>
    <address r:id="rId45"/>
    <blip r:id="rId46"/>
  </webImageSrd>
  <webImageSrd>
    <address r:id="rId47"/>
    <blip r:id="rId48"/>
  </webImageSrd>
  <webImageSrd>
    <address r:id="rId49"/>
    <blip r:id="rId50"/>
  </webImageSrd>
  <webImageSrd>
    <address r:id="rId51"/>
    <blip r:id="rId52"/>
  </webImageSrd>
  <webImageSrd>
    <address r:id="rId53"/>
    <blip r:id="rId54"/>
  </webImageSrd>
  <webImageSrd>
    <address r:id="rId55"/>
    <blip r:id="rId56"/>
  </webImageSrd>
  <webImageSrd>
    <address r:id="rId57"/>
    <blip r:id="rId58"/>
  </webImageSrd>
  <webImageSrd>
    <address r:id="rId59"/>
    <blip r:id="rId60"/>
  </webImageSrd>
  <webImageSrd>
    <address r:id="rId61"/>
    <blip r:id="rId62"/>
  </webImageSrd>
  <webImageSrd>
    <address r:id="rId63"/>
    <blip r:id="rId64"/>
  </webImageSrd>
  <webImageSrd>
    <address r:id="rId65"/>
    <blip r:id="rId66"/>
  </webImageSrd>
  <webImageSrd>
    <address r:id="rId67"/>
    <blip r:id="rId68"/>
  </webImageSrd>
  <webImageSrd>
    <address r:id="rId69"/>
    <blip r:id="rId70"/>
  </webImageSrd>
  <webImageSrd>
    <address r:id="rId71"/>
    <blip r:id="rId72"/>
  </webImageSrd>
  <webImageSrd>
    <address r:id="rId73"/>
    <blip r:id="rId74"/>
  </webImageSrd>
  <webImageSrd>
    <address r:id="rId75"/>
    <blip r:id="rId76"/>
  </webImageSrd>
</webImagesSrd>
</file>

<file path=xl/richData/rdrichvalue.xml><?xml version="1.0" encoding="utf-8"?>
<rvData xmlns="http://schemas.microsoft.com/office/spreadsheetml/2017/richdata" count="39">
  <rv s="0">
    <v>0</v>
    <v>1</v>
    <v>0</v>
    <v>1</v>
  </rv>
  <rv s="0">
    <v>1</v>
    <v>1</v>
    <v>0</v>
    <v>1</v>
  </rv>
  <rv s="0">
    <v>2</v>
    <v>1</v>
    <v>0</v>
    <v>1</v>
  </rv>
  <rv s="0">
    <v>3</v>
    <v>1</v>
    <v>0</v>
    <v>1</v>
  </rv>
  <rv s="0">
    <v>4</v>
    <v>1</v>
    <v>0</v>
    <v>1</v>
  </rv>
  <rv s="0">
    <v>5</v>
    <v>1</v>
    <v>0</v>
    <v>1</v>
  </rv>
  <rv s="0">
    <v>6</v>
    <v>1</v>
    <v>0</v>
    <v>1</v>
  </rv>
  <rv s="0">
    <v>7</v>
    <v>1</v>
    <v>0</v>
    <v>1</v>
  </rv>
  <rv s="0">
    <v>8</v>
    <v>1</v>
    <v>0</v>
    <v>1</v>
  </rv>
  <rv s="0">
    <v>9</v>
    <v>1</v>
    <v>0</v>
    <v>1</v>
  </rv>
  <rv s="0">
    <v>10</v>
    <v>1</v>
    <v>0</v>
    <v>1</v>
  </rv>
  <rv s="0">
    <v>11</v>
    <v>1</v>
    <v>0</v>
    <v>1</v>
  </rv>
  <rv s="0">
    <v>12</v>
    <v>1</v>
    <v>0</v>
    <v>1</v>
  </rv>
  <rv s="0">
    <v>13</v>
    <v>1</v>
    <v>0</v>
    <v>1</v>
  </rv>
  <rv s="0">
    <v>14</v>
    <v>1</v>
    <v>0</v>
    <v>1</v>
  </rv>
  <rv s="0">
    <v>15</v>
    <v>1</v>
    <v>0</v>
    <v>1</v>
  </rv>
  <rv s="0">
    <v>16</v>
    <v>1</v>
    <v>0</v>
    <v>1</v>
  </rv>
  <rv s="0">
    <v>17</v>
    <v>1</v>
    <v>0</v>
    <v>1</v>
  </rv>
  <rv s="0">
    <v>18</v>
    <v>1</v>
    <v>0</v>
    <v>1</v>
  </rv>
  <rv s="0">
    <v>19</v>
    <v>1</v>
    <v>0</v>
    <v>1</v>
  </rv>
  <rv s="0">
    <v>20</v>
    <v>1</v>
    <v>0</v>
    <v>1</v>
  </rv>
  <rv s="0">
    <v>21</v>
    <v>1</v>
    <v>0</v>
    <v>1</v>
  </rv>
  <rv s="0">
    <v>22</v>
    <v>1</v>
    <v>0</v>
    <v>1</v>
  </rv>
  <rv s="0">
    <v>23</v>
    <v>1</v>
    <v>0</v>
    <v>1</v>
  </rv>
  <rv s="0">
    <v>24</v>
    <v>1</v>
    <v>0</v>
    <v>1</v>
  </rv>
  <rv s="0">
    <v>25</v>
    <v>1</v>
    <v>0</v>
    <v>1</v>
  </rv>
  <rv s="0">
    <v>26</v>
    <v>1</v>
    <v>0</v>
    <v>1</v>
  </rv>
  <rv s="0">
    <v>27</v>
    <v>1</v>
    <v>0</v>
    <v>1</v>
  </rv>
  <rv s="0">
    <v>28</v>
    <v>1</v>
    <v>0</v>
    <v>1</v>
  </rv>
  <rv s="0">
    <v>29</v>
    <v>1</v>
    <v>0</v>
    <v>1</v>
  </rv>
  <rv s="0">
    <v>30</v>
    <v>1</v>
    <v>0</v>
    <v>1</v>
  </rv>
  <rv s="0">
    <v>31</v>
    <v>1</v>
    <v>0</v>
    <v>1</v>
  </rv>
  <rv s="0">
    <v>32</v>
    <v>1</v>
    <v>0</v>
    <v>1</v>
  </rv>
  <rv s="0">
    <v>33</v>
    <v>1</v>
    <v>0</v>
    <v>1</v>
  </rv>
  <rv s="0">
    <v>34</v>
    <v>1</v>
    <v>0</v>
    <v>1</v>
  </rv>
  <rv s="0">
    <v>35</v>
    <v>1</v>
    <v>0</v>
    <v>1</v>
  </rv>
  <rv s="0">
    <v>36</v>
    <v>1</v>
    <v>0</v>
    <v>1</v>
  </rv>
  <rv s="0">
    <v>37</v>
    <v>1</v>
    <v>0</v>
    <v>1</v>
  </rv>
  <rv s="0">
    <v>0</v>
    <v>1</v>
    <v>0</v>
    <v>0</v>
  </rv>
</rvData>
</file>

<file path=xl/richData/rdrichvaluestructure.xml><?xml version="1.0" encoding="utf-8"?>
<rvStructures xmlns="http://schemas.microsoft.com/office/spreadsheetml/2017/richdata" count="1">
  <s t="_webimage">
    <k n="WebImageIdentifier" t="i"/>
    <k n="CalcOrigin" t="i"/>
    <k n="ComputedImage" t="b"/>
    <k n="ImageSizing" t="i"/>
  </s>
</rvStructure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A32F9A-7508-4568-A316-22699667D43B}" name="Inventario" displayName="Inventario" ref="A1:H41" totalsRowShown="0">
  <autoFilter ref="A1:H41" xr:uid="{82A32F9A-7508-4568-A316-22699667D43B}"/>
  <tableColumns count="8">
    <tableColumn id="1" xr3:uid="{983DB301-BF8C-41DF-BD33-70692DB955DD}" name="ID" dataDxfId="7"/>
    <tableColumn id="2" xr3:uid="{028E12B8-DCB1-4E85-A0A4-E63DF323730C}" name="Producto" dataDxfId="6"/>
    <tableColumn id="3" xr3:uid="{BDF3AAE3-1954-4457-999E-B0008160EBA6}" name="Categoría" dataDxfId="5"/>
    <tableColumn id="5" xr3:uid="{2DE1BB9E-97EB-4372-8E5D-BBAEF7D5ECA8}" name="Stock" dataDxfId="4"/>
    <tableColumn id="6" xr3:uid="{0BD77853-98C9-405F-A6FB-B763754614FC}" name="Precio" dataDxfId="3"/>
    <tableColumn id="7" xr3:uid="{5568CC9C-AE6D-407F-AC78-1E6193A125ED}" name="Estado" dataDxfId="2">
      <calculatedColumnFormula array="1">_xlfn.IFS(Inventario[[#This Row],[Stock]]=0,"Sin Stock",Inventario[[#This Row],[Stock]]&lt;=10,"Bajo Stock",Inventario[[#This Row],[Stock]]&gt;10,"Disponible")</calculatedColumnFormula>
    </tableColumn>
    <tableColumn id="4" xr3:uid="{86669A13-2A8D-4D0A-90D1-8555EC54B219}" name="Imagen" dataDxfId="0"/>
    <tableColumn id="9" xr3:uid="{70E45A0B-FC07-4AC7-BA41-8618344BC90D}" name="Previsualización" dataDxfId="1">
      <calculatedColumnFormula>_xlfn.IMAGE(Inventario[[#This Row],[Imagen]],,1)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1drv.ms/i/c/6889aa31c0c563d9/IQTZY8XAMaqJIIBo3g4AAAAAAZvthMc6-1KYfZWyDd0JwHM?height=256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2429-1813-4119-A270-CD046BD7933E}">
  <dimension ref="A1:H41"/>
  <sheetViews>
    <sheetView tabSelected="1" zoomScaleNormal="100" workbookViewId="0">
      <selection activeCell="G5" sqref="G5"/>
    </sheetView>
  </sheetViews>
  <sheetFormatPr baseColWidth="10" defaultRowHeight="50" customHeight="1" x14ac:dyDescent="0.35"/>
  <cols>
    <col min="1" max="1" width="13.90625" style="21" bestFit="1" customWidth="1"/>
    <col min="2" max="2" width="20.1796875" style="21" bestFit="1" customWidth="1"/>
    <col min="3" max="6" width="10.90625" style="21"/>
    <col min="7" max="7" width="63.1796875" style="21" bestFit="1" customWidth="1"/>
    <col min="8" max="8" width="16.81640625" bestFit="1" customWidth="1"/>
    <col min="14" max="14" width="13.90625" bestFit="1" customWidth="1"/>
  </cols>
  <sheetData>
    <row r="1" spans="1:8" ht="50" customHeight="1" x14ac:dyDescent="0.35">
      <c r="A1" s="21" t="s">
        <v>0</v>
      </c>
      <c r="B1" s="21" t="s">
        <v>1</v>
      </c>
      <c r="C1" s="21" t="s">
        <v>2</v>
      </c>
      <c r="D1" s="21" t="s">
        <v>105</v>
      </c>
      <c r="E1" s="21" t="s">
        <v>106</v>
      </c>
      <c r="F1" s="21" t="s">
        <v>107</v>
      </c>
      <c r="G1" s="21" t="s">
        <v>114</v>
      </c>
      <c r="H1" t="s">
        <v>116</v>
      </c>
    </row>
    <row r="2" spans="1:8" ht="50" customHeight="1" x14ac:dyDescent="0.35">
      <c r="A2" s="21">
        <v>1</v>
      </c>
      <c r="B2" s="21" t="s">
        <v>3</v>
      </c>
      <c r="C2" s="21" t="s">
        <v>4</v>
      </c>
      <c r="D2" s="21">
        <v>30</v>
      </c>
      <c r="E2" s="21">
        <v>334</v>
      </c>
      <c r="F2" s="21" t="str" cm="1">
        <f t="array" ref="F2">_xlfn.IFS(Inventario[[#This Row],[Stock]]=0,"Sin Stock",Inventario[[#This Row],[Stock]]&lt;=10,"Bajo Stock",Inventario[[#This Row],[Stock]]&gt;10,"Disponible")</f>
        <v>Disponible</v>
      </c>
      <c r="G2" s="22" t="s">
        <v>115</v>
      </c>
      <c r="H2" s="18" t="e" vm="1">
        <f>_xlfn.IMAGE(Inventario[[#This Row],[Imagen]],,1)</f>
        <v>#VALUE!</v>
      </c>
    </row>
    <row r="3" spans="1:8" ht="50" customHeight="1" x14ac:dyDescent="0.35">
      <c r="A3" s="21">
        <v>2</v>
      </c>
      <c r="B3" s="21" t="s">
        <v>5</v>
      </c>
      <c r="C3" s="21" t="s">
        <v>6</v>
      </c>
      <c r="D3" s="21">
        <v>10</v>
      </c>
      <c r="E3" s="21">
        <v>420</v>
      </c>
      <c r="F3" s="21" t="str" cm="1">
        <f t="array" ref="F3">_xlfn.IFS(Inventario[[#This Row],[Stock]]=0,"Sin Stock",Inventario[[#This Row],[Stock]]&lt;=10,"Bajo Stock",Inventario[[#This Row],[Stock]]&gt;10,"Disponible")</f>
        <v>Bajo Stock</v>
      </c>
      <c r="G3" s="21" t="s">
        <v>7</v>
      </c>
      <c r="H3" s="18" t="e" vm="2">
        <f>_xlfn.IMAGE(Inventario[[#This Row],[Imagen]],,1)</f>
        <v>#VALUE!</v>
      </c>
    </row>
    <row r="4" spans="1:8" ht="50" customHeight="1" x14ac:dyDescent="0.35">
      <c r="A4" s="21">
        <v>3</v>
      </c>
      <c r="B4" s="21" t="s">
        <v>8</v>
      </c>
      <c r="C4" s="21" t="s">
        <v>9</v>
      </c>
      <c r="D4" s="21">
        <v>25</v>
      </c>
      <c r="E4" s="21">
        <v>194</v>
      </c>
      <c r="F4" s="21" t="str" cm="1">
        <f t="array" ref="F4">_xlfn.IFS(Inventario[[#This Row],[Stock]]=0,"Sin Stock",Inventario[[#This Row],[Stock]]&lt;=10,"Bajo Stock",Inventario[[#This Row],[Stock]]&gt;10,"Disponible")</f>
        <v>Disponible</v>
      </c>
      <c r="G4" s="21" t="s">
        <v>10</v>
      </c>
      <c r="H4" s="18" t="e" vm="3">
        <f>_xlfn.IMAGE(Inventario[[#This Row],[Imagen]],,1)</f>
        <v>#VALUE!</v>
      </c>
    </row>
    <row r="5" spans="1:8" ht="50" customHeight="1" x14ac:dyDescent="0.35">
      <c r="A5" s="21">
        <v>4</v>
      </c>
      <c r="B5" s="21" t="s">
        <v>11</v>
      </c>
      <c r="C5" s="21" t="s">
        <v>12</v>
      </c>
      <c r="D5" s="21">
        <v>33</v>
      </c>
      <c r="E5" s="21">
        <v>305</v>
      </c>
      <c r="F5" s="21" t="str" cm="1">
        <f t="array" ref="F5">_xlfn.IFS(Inventario[[#This Row],[Stock]]=0,"Sin Stock",Inventario[[#This Row],[Stock]]&lt;=10,"Bajo Stock",Inventario[[#This Row],[Stock]]&gt;10,"Disponible")</f>
        <v>Disponible</v>
      </c>
      <c r="G5" s="21" t="s">
        <v>13</v>
      </c>
      <c r="H5" s="18" t="e" vm="4">
        <f>_xlfn.IMAGE(Inventario[[#This Row],[Imagen]],,1)</f>
        <v>#VALUE!</v>
      </c>
    </row>
    <row r="6" spans="1:8" ht="50" customHeight="1" x14ac:dyDescent="0.35">
      <c r="A6" s="21">
        <v>5</v>
      </c>
      <c r="B6" s="21" t="s">
        <v>14</v>
      </c>
      <c r="C6" s="21" t="s">
        <v>15</v>
      </c>
      <c r="D6" s="21">
        <v>24</v>
      </c>
      <c r="E6" s="21">
        <v>154</v>
      </c>
      <c r="F6" s="21" t="str" cm="1">
        <f t="array" ref="F6">_xlfn.IFS(Inventario[[#This Row],[Stock]]=0,"Sin Stock",Inventario[[#This Row],[Stock]]&lt;=10,"Bajo Stock",Inventario[[#This Row],[Stock]]&gt;10,"Disponible")</f>
        <v>Disponible</v>
      </c>
      <c r="G6" s="21" t="s">
        <v>16</v>
      </c>
      <c r="H6" s="18" t="e" vm="5">
        <f>_xlfn.IMAGE(Inventario[[#This Row],[Imagen]],,1)</f>
        <v>#VALUE!</v>
      </c>
    </row>
    <row r="7" spans="1:8" ht="50" customHeight="1" x14ac:dyDescent="0.35">
      <c r="A7" s="21">
        <v>6</v>
      </c>
      <c r="B7" s="21" t="s">
        <v>17</v>
      </c>
      <c r="C7" s="21" t="s">
        <v>18</v>
      </c>
      <c r="D7" s="21">
        <v>43</v>
      </c>
      <c r="E7" s="21">
        <v>393</v>
      </c>
      <c r="F7" s="21" t="str" cm="1">
        <f t="array" ref="F7">_xlfn.IFS(Inventario[[#This Row],[Stock]]=0,"Sin Stock",Inventario[[#This Row],[Stock]]&lt;=10,"Bajo Stock",Inventario[[#This Row],[Stock]]&gt;10,"Disponible")</f>
        <v>Disponible</v>
      </c>
      <c r="G7" s="21" t="s">
        <v>19</v>
      </c>
      <c r="H7" s="18" t="e" vm="6">
        <f>_xlfn.IMAGE(Inventario[[#This Row],[Imagen]],,1)</f>
        <v>#VALUE!</v>
      </c>
    </row>
    <row r="8" spans="1:8" ht="50" customHeight="1" x14ac:dyDescent="0.35">
      <c r="A8" s="21">
        <v>7</v>
      </c>
      <c r="B8" s="21" t="s">
        <v>20</v>
      </c>
      <c r="C8" s="21" t="s">
        <v>21</v>
      </c>
      <c r="D8" s="21">
        <v>24</v>
      </c>
      <c r="E8" s="21">
        <v>438</v>
      </c>
      <c r="F8" s="21" t="str" cm="1">
        <f t="array" ref="F8">_xlfn.IFS(Inventario[[#This Row],[Stock]]=0,"Sin Stock",Inventario[[#This Row],[Stock]]&lt;=10,"Bajo Stock",Inventario[[#This Row],[Stock]]&gt;10,"Disponible")</f>
        <v>Disponible</v>
      </c>
      <c r="G8" s="21" t="s">
        <v>22</v>
      </c>
      <c r="H8" s="18" t="e" vm="7">
        <f>_xlfn.IMAGE(Inventario[[#This Row],[Imagen]],,1)</f>
        <v>#VALUE!</v>
      </c>
    </row>
    <row r="9" spans="1:8" ht="50" customHeight="1" x14ac:dyDescent="0.35">
      <c r="A9" s="21">
        <v>8</v>
      </c>
      <c r="B9" s="21" t="s">
        <v>23</v>
      </c>
      <c r="C9" s="21" t="s">
        <v>9</v>
      </c>
      <c r="D9" s="21">
        <v>44</v>
      </c>
      <c r="E9" s="21">
        <v>79</v>
      </c>
      <c r="F9" s="21" t="str" cm="1">
        <f t="array" ref="F9">_xlfn.IFS(Inventario[[#This Row],[Stock]]=0,"Sin Stock",Inventario[[#This Row],[Stock]]&lt;=10,"Bajo Stock",Inventario[[#This Row],[Stock]]&gt;10,"Disponible")</f>
        <v>Disponible</v>
      </c>
      <c r="G9" s="21" t="s">
        <v>24</v>
      </c>
      <c r="H9" s="18" t="e" vm="8">
        <f>_xlfn.IMAGE(Inventario[[#This Row],[Imagen]],,1)</f>
        <v>#VALUE!</v>
      </c>
    </row>
    <row r="10" spans="1:8" ht="50" customHeight="1" x14ac:dyDescent="0.35">
      <c r="A10" s="21">
        <v>9</v>
      </c>
      <c r="B10" s="21" t="s">
        <v>25</v>
      </c>
      <c r="C10" s="21" t="s">
        <v>26</v>
      </c>
      <c r="D10" s="21">
        <v>50</v>
      </c>
      <c r="E10" s="21">
        <v>161</v>
      </c>
      <c r="F10" s="21" t="str" cm="1">
        <f t="array" ref="F10">_xlfn.IFS(Inventario[[#This Row],[Stock]]=0,"Sin Stock",Inventario[[#This Row],[Stock]]&lt;=10,"Bajo Stock",Inventario[[#This Row],[Stock]]&gt;10,"Disponible")</f>
        <v>Disponible</v>
      </c>
      <c r="G10" s="21" t="s">
        <v>27</v>
      </c>
      <c r="H10" s="18" t="e" vm="9">
        <f>_xlfn.IMAGE(Inventario[[#This Row],[Imagen]],,1)</f>
        <v>#VALUE!</v>
      </c>
    </row>
    <row r="11" spans="1:8" ht="50" customHeight="1" x14ac:dyDescent="0.35">
      <c r="A11" s="21">
        <v>10</v>
      </c>
      <c r="B11" s="21" t="s">
        <v>28</v>
      </c>
      <c r="C11" s="21" t="s">
        <v>29</v>
      </c>
      <c r="D11" s="21">
        <v>10</v>
      </c>
      <c r="E11" s="21">
        <v>401</v>
      </c>
      <c r="F11" s="21" t="str" cm="1">
        <f t="array" ref="F11">_xlfn.IFS(Inventario[[#This Row],[Stock]]=0,"Sin Stock",Inventario[[#This Row],[Stock]]&lt;=10,"Bajo Stock",Inventario[[#This Row],[Stock]]&gt;10,"Disponible")</f>
        <v>Bajo Stock</v>
      </c>
      <c r="G11" s="21" t="s">
        <v>30</v>
      </c>
      <c r="H11" s="18" t="e" vm="10">
        <f>_xlfn.IMAGE(Inventario[[#This Row],[Imagen]],,1)</f>
        <v>#VALUE!</v>
      </c>
    </row>
    <row r="12" spans="1:8" ht="50" customHeight="1" x14ac:dyDescent="0.35">
      <c r="A12" s="21">
        <v>11</v>
      </c>
      <c r="B12" s="21" t="s">
        <v>31</v>
      </c>
      <c r="C12" s="21" t="s">
        <v>32</v>
      </c>
      <c r="D12" s="21">
        <v>19</v>
      </c>
      <c r="E12" s="21">
        <v>395</v>
      </c>
      <c r="F12" s="21" t="str" cm="1">
        <f t="array" ref="F12">_xlfn.IFS(Inventario[[#This Row],[Stock]]=0,"Sin Stock",Inventario[[#This Row],[Stock]]&lt;=10,"Bajo Stock",Inventario[[#This Row],[Stock]]&gt;10,"Disponible")</f>
        <v>Disponible</v>
      </c>
      <c r="G12" s="21" t="s">
        <v>33</v>
      </c>
      <c r="H12" s="18" t="e" vm="11">
        <f>_xlfn.IMAGE(Inventario[[#This Row],[Imagen]],,1)</f>
        <v>#VALUE!</v>
      </c>
    </row>
    <row r="13" spans="1:8" ht="50" customHeight="1" x14ac:dyDescent="0.35">
      <c r="A13" s="21">
        <v>12</v>
      </c>
      <c r="B13" s="21" t="s">
        <v>34</v>
      </c>
      <c r="C13" s="21" t="s">
        <v>35</v>
      </c>
      <c r="D13" s="21">
        <v>12</v>
      </c>
      <c r="E13" s="21">
        <v>495</v>
      </c>
      <c r="F13" s="21" t="str" cm="1">
        <f t="array" ref="F13">_xlfn.IFS(Inventario[[#This Row],[Stock]]=0,"Sin Stock",Inventario[[#This Row],[Stock]]&lt;=10,"Bajo Stock",Inventario[[#This Row],[Stock]]&gt;10,"Disponible")</f>
        <v>Disponible</v>
      </c>
      <c r="G13" s="21" t="s">
        <v>36</v>
      </c>
      <c r="H13" s="18" t="e" vm="12">
        <f>_xlfn.IMAGE(Inventario[[#This Row],[Imagen]],,1)</f>
        <v>#VALUE!</v>
      </c>
    </row>
    <row r="14" spans="1:8" ht="50" customHeight="1" x14ac:dyDescent="0.35">
      <c r="A14" s="21">
        <v>13</v>
      </c>
      <c r="B14" s="21" t="s">
        <v>37</v>
      </c>
      <c r="C14" s="21" t="s">
        <v>35</v>
      </c>
      <c r="D14" s="21">
        <v>9</v>
      </c>
      <c r="E14" s="21">
        <v>166</v>
      </c>
      <c r="F14" s="21" t="str" cm="1">
        <f t="array" ref="F14">_xlfn.IFS(Inventario[[#This Row],[Stock]]=0,"Sin Stock",Inventario[[#This Row],[Stock]]&lt;=10,"Bajo Stock",Inventario[[#This Row],[Stock]]&gt;10,"Disponible")</f>
        <v>Bajo Stock</v>
      </c>
      <c r="G14" s="21" t="s">
        <v>38</v>
      </c>
      <c r="H14" s="18" t="e" vm="13">
        <f>_xlfn.IMAGE(Inventario[[#This Row],[Imagen]],,1)</f>
        <v>#VALUE!</v>
      </c>
    </row>
    <row r="15" spans="1:8" ht="50" customHeight="1" x14ac:dyDescent="0.35">
      <c r="A15" s="21">
        <v>14</v>
      </c>
      <c r="B15" s="21" t="s">
        <v>39</v>
      </c>
      <c r="C15" s="21" t="s">
        <v>15</v>
      </c>
      <c r="D15" s="21">
        <v>30</v>
      </c>
      <c r="E15" s="21">
        <v>225</v>
      </c>
      <c r="F15" s="21" t="str" cm="1">
        <f t="array" ref="F15">_xlfn.IFS(Inventario[[#This Row],[Stock]]=0,"Sin Stock",Inventario[[#This Row],[Stock]]&lt;=10,"Bajo Stock",Inventario[[#This Row],[Stock]]&gt;10,"Disponible")</f>
        <v>Disponible</v>
      </c>
      <c r="G15" s="21" t="s">
        <v>40</v>
      </c>
      <c r="H15" s="18" t="e" vm="14">
        <f>_xlfn.IMAGE(Inventario[[#This Row],[Imagen]],,1)</f>
        <v>#VALUE!</v>
      </c>
    </row>
    <row r="16" spans="1:8" ht="50" customHeight="1" x14ac:dyDescent="0.35">
      <c r="A16" s="21">
        <v>15</v>
      </c>
      <c r="B16" s="21" t="s">
        <v>42</v>
      </c>
      <c r="C16" s="21" t="s">
        <v>41</v>
      </c>
      <c r="D16" s="21">
        <v>46</v>
      </c>
      <c r="E16" s="21">
        <v>28</v>
      </c>
      <c r="F16" s="21" t="str" cm="1">
        <f t="array" ref="F16">_xlfn.IFS(Inventario[[#This Row],[Stock]]=0,"Sin Stock",Inventario[[#This Row],[Stock]]&lt;=10,"Bajo Stock",Inventario[[#This Row],[Stock]]&gt;10,"Disponible")</f>
        <v>Disponible</v>
      </c>
      <c r="G16" s="21" t="s">
        <v>43</v>
      </c>
      <c r="H16" s="18" t="e" vm="15">
        <f>_xlfn.IMAGE(Inventario[[#This Row],[Imagen]],,1)</f>
        <v>#VALUE!</v>
      </c>
    </row>
    <row r="17" spans="1:8" ht="50" customHeight="1" x14ac:dyDescent="0.35">
      <c r="A17" s="21">
        <v>16</v>
      </c>
      <c r="B17" s="21" t="s">
        <v>44</v>
      </c>
      <c r="C17" s="21" t="s">
        <v>45</v>
      </c>
      <c r="D17" s="21">
        <v>1</v>
      </c>
      <c r="E17" s="21">
        <v>415</v>
      </c>
      <c r="F17" s="21" t="str" cm="1">
        <f t="array" ref="F17">_xlfn.IFS(Inventario[[#This Row],[Stock]]=0,"Sin Stock",Inventario[[#This Row],[Stock]]&lt;=10,"Bajo Stock",Inventario[[#This Row],[Stock]]&gt;10,"Disponible")</f>
        <v>Bajo Stock</v>
      </c>
      <c r="G17" s="21" t="s">
        <v>46</v>
      </c>
      <c r="H17" s="18" t="e" vm="16">
        <f>_xlfn.IMAGE(Inventario[[#This Row],[Imagen]],,1)</f>
        <v>#VALUE!</v>
      </c>
    </row>
    <row r="18" spans="1:8" ht="50" customHeight="1" x14ac:dyDescent="0.35">
      <c r="A18" s="21">
        <v>17</v>
      </c>
      <c r="B18" s="21" t="s">
        <v>47</v>
      </c>
      <c r="C18" s="21" t="s">
        <v>18</v>
      </c>
      <c r="D18" s="21">
        <v>40</v>
      </c>
      <c r="E18" s="21">
        <v>499</v>
      </c>
      <c r="F18" s="21" t="str" cm="1">
        <f t="array" ref="F18">_xlfn.IFS(Inventario[[#This Row],[Stock]]=0,"Sin Stock",Inventario[[#This Row],[Stock]]&lt;=10,"Bajo Stock",Inventario[[#This Row],[Stock]]&gt;10,"Disponible")</f>
        <v>Disponible</v>
      </c>
      <c r="G18" s="21" t="s">
        <v>48</v>
      </c>
      <c r="H18" s="18" t="e" vm="17">
        <f>_xlfn.IMAGE(Inventario[[#This Row],[Imagen]],,1)</f>
        <v>#VALUE!</v>
      </c>
    </row>
    <row r="19" spans="1:8" ht="50" customHeight="1" x14ac:dyDescent="0.35">
      <c r="A19" s="21">
        <v>18</v>
      </c>
      <c r="B19" s="21" t="s">
        <v>49</v>
      </c>
      <c r="C19" s="21" t="s">
        <v>50</v>
      </c>
      <c r="D19" s="21">
        <v>43</v>
      </c>
      <c r="E19" s="21">
        <v>12</v>
      </c>
      <c r="F19" s="21" t="str" cm="1">
        <f t="array" ref="F19">_xlfn.IFS(Inventario[[#This Row],[Stock]]=0,"Sin Stock",Inventario[[#This Row],[Stock]]&lt;=10,"Bajo Stock",Inventario[[#This Row],[Stock]]&gt;10,"Disponible")</f>
        <v>Disponible</v>
      </c>
      <c r="G19" s="21" t="s">
        <v>51</v>
      </c>
      <c r="H19" s="18" t="e" vm="18">
        <f>_xlfn.IMAGE(Inventario[[#This Row],[Imagen]],,1)</f>
        <v>#VALUE!</v>
      </c>
    </row>
    <row r="20" spans="1:8" ht="50" customHeight="1" x14ac:dyDescent="0.35">
      <c r="A20" s="21">
        <v>19</v>
      </c>
      <c r="B20" s="21" t="s">
        <v>52</v>
      </c>
      <c r="C20" s="21" t="s">
        <v>53</v>
      </c>
      <c r="D20" s="21">
        <v>18</v>
      </c>
      <c r="E20" s="21">
        <v>235</v>
      </c>
      <c r="F20" s="21" t="str" cm="1">
        <f t="array" ref="F20">_xlfn.IFS(Inventario[[#This Row],[Stock]]=0,"Sin Stock",Inventario[[#This Row],[Stock]]&lt;=10,"Bajo Stock",Inventario[[#This Row],[Stock]]&gt;10,"Disponible")</f>
        <v>Disponible</v>
      </c>
      <c r="G20" s="21" t="s">
        <v>54</v>
      </c>
      <c r="H20" s="18" t="e" vm="19">
        <f>_xlfn.IMAGE(Inventario[[#This Row],[Imagen]],,1)</f>
        <v>#VALUE!</v>
      </c>
    </row>
    <row r="21" spans="1:8" ht="50" customHeight="1" x14ac:dyDescent="0.35">
      <c r="A21" s="21">
        <v>20</v>
      </c>
      <c r="B21" s="21" t="s">
        <v>55</v>
      </c>
      <c r="C21" s="21" t="s">
        <v>56</v>
      </c>
      <c r="D21" s="21">
        <v>40</v>
      </c>
      <c r="E21" s="21">
        <v>256</v>
      </c>
      <c r="F21" s="21" t="str" cm="1">
        <f t="array" ref="F21">_xlfn.IFS(Inventario[[#This Row],[Stock]]=0,"Sin Stock",Inventario[[#This Row],[Stock]]&lt;=10,"Bajo Stock",Inventario[[#This Row],[Stock]]&gt;10,"Disponible")</f>
        <v>Disponible</v>
      </c>
      <c r="G21" s="21" t="s">
        <v>57</v>
      </c>
      <c r="H21" s="18" t="e" vm="20">
        <f>_xlfn.IMAGE(Inventario[[#This Row],[Imagen]],,1)</f>
        <v>#VALUE!</v>
      </c>
    </row>
    <row r="22" spans="1:8" ht="50" customHeight="1" x14ac:dyDescent="0.35">
      <c r="A22" s="21">
        <v>21</v>
      </c>
      <c r="B22" s="21" t="s">
        <v>58</v>
      </c>
      <c r="C22" s="21" t="s">
        <v>41</v>
      </c>
      <c r="D22" s="21">
        <v>30</v>
      </c>
      <c r="E22" s="21">
        <v>33</v>
      </c>
      <c r="F22" s="21" t="str" cm="1">
        <f t="array" ref="F22">_xlfn.IFS(Inventario[[#This Row],[Stock]]=0,"Sin Stock",Inventario[[#This Row],[Stock]]&lt;=10,"Bajo Stock",Inventario[[#This Row],[Stock]]&gt;10,"Disponible")</f>
        <v>Disponible</v>
      </c>
      <c r="G22" s="21" t="s">
        <v>59</v>
      </c>
      <c r="H22" s="18" t="e" vm="21">
        <f>_xlfn.IMAGE(Inventario[[#This Row],[Imagen]],,1)</f>
        <v>#VALUE!</v>
      </c>
    </row>
    <row r="23" spans="1:8" ht="50" customHeight="1" x14ac:dyDescent="0.35">
      <c r="A23" s="21">
        <v>22</v>
      </c>
      <c r="B23" s="21" t="s">
        <v>60</v>
      </c>
      <c r="C23" s="21" t="s">
        <v>4</v>
      </c>
      <c r="D23" s="21">
        <v>36</v>
      </c>
      <c r="E23" s="21">
        <v>53</v>
      </c>
      <c r="F23" s="21" t="str" cm="1">
        <f t="array" ref="F23">_xlfn.IFS(Inventario[[#This Row],[Stock]]=0,"Sin Stock",Inventario[[#This Row],[Stock]]&lt;=10,"Bajo Stock",Inventario[[#This Row],[Stock]]&gt;10,"Disponible")</f>
        <v>Disponible</v>
      </c>
      <c r="G23" s="21" t="s">
        <v>61</v>
      </c>
      <c r="H23" s="18" t="e" vm="22">
        <f>_xlfn.IMAGE(Inventario[[#This Row],[Imagen]],,1)</f>
        <v>#VALUE!</v>
      </c>
    </row>
    <row r="24" spans="1:8" ht="50" customHeight="1" x14ac:dyDescent="0.35">
      <c r="A24" s="21">
        <v>23</v>
      </c>
      <c r="B24" s="21" t="s">
        <v>62</v>
      </c>
      <c r="C24" s="21" t="s">
        <v>63</v>
      </c>
      <c r="D24" s="21">
        <v>0</v>
      </c>
      <c r="E24" s="21">
        <v>329</v>
      </c>
      <c r="F24" s="21" t="str" cm="1">
        <f t="array" ref="F24">_xlfn.IFS(Inventario[[#This Row],[Stock]]=0,"Sin Stock",Inventario[[#This Row],[Stock]]&lt;=10,"Bajo Stock",Inventario[[#This Row],[Stock]]&gt;10,"Disponible")</f>
        <v>Sin Stock</v>
      </c>
      <c r="G24" s="21" t="s">
        <v>64</v>
      </c>
      <c r="H24" s="18" t="e" vm="23">
        <f>_xlfn.IMAGE(Inventario[[#This Row],[Imagen]],,1)</f>
        <v>#VALUE!</v>
      </c>
    </row>
    <row r="25" spans="1:8" ht="50" customHeight="1" x14ac:dyDescent="0.35">
      <c r="A25" s="21">
        <v>24</v>
      </c>
      <c r="B25" s="21" t="s">
        <v>65</v>
      </c>
      <c r="C25" s="21" t="s">
        <v>21</v>
      </c>
      <c r="D25" s="21">
        <v>13</v>
      </c>
      <c r="E25" s="21">
        <v>16</v>
      </c>
      <c r="F25" s="21" t="str" cm="1">
        <f t="array" ref="F25">_xlfn.IFS(Inventario[[#This Row],[Stock]]=0,"Sin Stock",Inventario[[#This Row],[Stock]]&lt;=10,"Bajo Stock",Inventario[[#This Row],[Stock]]&gt;10,"Disponible")</f>
        <v>Disponible</v>
      </c>
      <c r="G25" s="21" t="s">
        <v>66</v>
      </c>
      <c r="H25" s="18" t="e" vm="24">
        <f>_xlfn.IMAGE(Inventario[[#This Row],[Imagen]],,1)</f>
        <v>#VALUE!</v>
      </c>
    </row>
    <row r="26" spans="1:8" ht="50" customHeight="1" x14ac:dyDescent="0.35">
      <c r="A26" s="21">
        <v>25</v>
      </c>
      <c r="B26" s="21" t="s">
        <v>67</v>
      </c>
      <c r="C26" s="21" t="s">
        <v>6</v>
      </c>
      <c r="D26" s="21">
        <v>10</v>
      </c>
      <c r="E26" s="21">
        <v>454</v>
      </c>
      <c r="F26" s="21" t="str" cm="1">
        <f t="array" ref="F26">_xlfn.IFS(Inventario[[#This Row],[Stock]]=0,"Sin Stock",Inventario[[#This Row],[Stock]]&lt;=10,"Bajo Stock",Inventario[[#This Row],[Stock]]&gt;10,"Disponible")</f>
        <v>Bajo Stock</v>
      </c>
      <c r="G26" s="21" t="s">
        <v>68</v>
      </c>
      <c r="H26" s="18" t="e" vm="25">
        <f>_xlfn.IMAGE(Inventario[[#This Row],[Imagen]],,1)</f>
        <v>#VALUE!</v>
      </c>
    </row>
    <row r="27" spans="1:8" ht="50" customHeight="1" x14ac:dyDescent="0.35">
      <c r="A27" s="21">
        <v>26</v>
      </c>
      <c r="B27" s="21" t="s">
        <v>69</v>
      </c>
      <c r="C27" s="21" t="s">
        <v>18</v>
      </c>
      <c r="D27" s="21">
        <v>27</v>
      </c>
      <c r="E27" s="21">
        <v>88</v>
      </c>
      <c r="F27" s="21" t="str" cm="1">
        <f t="array" ref="F27">_xlfn.IFS(Inventario[[#This Row],[Stock]]=0,"Sin Stock",Inventario[[#This Row],[Stock]]&lt;=10,"Bajo Stock",Inventario[[#This Row],[Stock]]&gt;10,"Disponible")</f>
        <v>Disponible</v>
      </c>
      <c r="G27" s="21" t="s">
        <v>36</v>
      </c>
      <c r="H27" s="18" t="e" vm="12">
        <f>_xlfn.IMAGE(Inventario[[#This Row],[Imagen]],,1)</f>
        <v>#VALUE!</v>
      </c>
    </row>
    <row r="28" spans="1:8" ht="50" customHeight="1" x14ac:dyDescent="0.35">
      <c r="A28" s="21">
        <v>27</v>
      </c>
      <c r="B28" s="21" t="s">
        <v>70</v>
      </c>
      <c r="C28" s="21" t="s">
        <v>29</v>
      </c>
      <c r="D28" s="21">
        <v>32</v>
      </c>
      <c r="E28" s="21">
        <v>417</v>
      </c>
      <c r="F28" s="21" t="str" cm="1">
        <f t="array" ref="F28">_xlfn.IFS(Inventario[[#This Row],[Stock]]=0,"Sin Stock",Inventario[[#This Row],[Stock]]&lt;=10,"Bajo Stock",Inventario[[#This Row],[Stock]]&gt;10,"Disponible")</f>
        <v>Disponible</v>
      </c>
      <c r="G28" s="21" t="s">
        <v>71</v>
      </c>
      <c r="H28" s="18" t="e" vm="26">
        <f>_xlfn.IMAGE(Inventario[[#This Row],[Imagen]],,1)</f>
        <v>#VALUE!</v>
      </c>
    </row>
    <row r="29" spans="1:8" ht="50" customHeight="1" x14ac:dyDescent="0.35">
      <c r="A29" s="21">
        <v>28</v>
      </c>
      <c r="B29" s="21" t="s">
        <v>72</v>
      </c>
      <c r="C29" s="21" t="s">
        <v>41</v>
      </c>
      <c r="D29" s="21">
        <v>13</v>
      </c>
      <c r="E29" s="21">
        <v>199</v>
      </c>
      <c r="F29" s="21" t="str" cm="1">
        <f t="array" ref="F29">_xlfn.IFS(Inventario[[#This Row],[Stock]]=0,"Sin Stock",Inventario[[#This Row],[Stock]]&lt;=10,"Bajo Stock",Inventario[[#This Row],[Stock]]&gt;10,"Disponible")</f>
        <v>Disponible</v>
      </c>
      <c r="G29" s="21" t="s">
        <v>73</v>
      </c>
      <c r="H29" s="18" t="e" vm="27">
        <f>_xlfn.IMAGE(Inventario[[#This Row],[Imagen]],,1)</f>
        <v>#VALUE!</v>
      </c>
    </row>
    <row r="30" spans="1:8" ht="50" customHeight="1" x14ac:dyDescent="0.35">
      <c r="A30" s="21">
        <v>29</v>
      </c>
      <c r="B30" s="21" t="s">
        <v>74</v>
      </c>
      <c r="C30" s="21" t="s">
        <v>45</v>
      </c>
      <c r="D30" s="21">
        <v>44</v>
      </c>
      <c r="E30" s="21">
        <v>374</v>
      </c>
      <c r="F30" s="21" t="str" cm="1">
        <f t="array" ref="F30">_xlfn.IFS(Inventario[[#This Row],[Stock]]=0,"Sin Stock",Inventario[[#This Row],[Stock]]&lt;=10,"Bajo Stock",Inventario[[#This Row],[Stock]]&gt;10,"Disponible")</f>
        <v>Disponible</v>
      </c>
      <c r="G30" s="21" t="s">
        <v>75</v>
      </c>
      <c r="H30" s="18" t="e" vm="28">
        <f>_xlfn.IMAGE(Inventario[[#This Row],[Imagen]],,1)</f>
        <v>#VALUE!</v>
      </c>
    </row>
    <row r="31" spans="1:8" ht="50" customHeight="1" x14ac:dyDescent="0.35">
      <c r="A31" s="21">
        <v>30</v>
      </c>
      <c r="B31" s="21" t="s">
        <v>76</v>
      </c>
      <c r="C31" s="21" t="s">
        <v>77</v>
      </c>
      <c r="D31" s="21">
        <v>11</v>
      </c>
      <c r="E31" s="21">
        <v>104</v>
      </c>
      <c r="F31" s="21" t="str" cm="1">
        <f t="array" ref="F31">_xlfn.IFS(Inventario[[#This Row],[Stock]]=0,"Sin Stock",Inventario[[#This Row],[Stock]]&lt;=10,"Bajo Stock",Inventario[[#This Row],[Stock]]&gt;10,"Disponible")</f>
        <v>Disponible</v>
      </c>
      <c r="G31" s="21" t="s">
        <v>78</v>
      </c>
      <c r="H31" s="18" t="e" vm="29">
        <f>_xlfn.IMAGE(Inventario[[#This Row],[Imagen]],,1)</f>
        <v>#VALUE!</v>
      </c>
    </row>
    <row r="32" spans="1:8" ht="50" customHeight="1" x14ac:dyDescent="0.35">
      <c r="A32" s="21">
        <v>31</v>
      </c>
      <c r="B32" s="21" t="s">
        <v>79</v>
      </c>
      <c r="C32" s="21" t="s">
        <v>4</v>
      </c>
      <c r="D32" s="21">
        <v>16</v>
      </c>
      <c r="E32" s="21">
        <v>273</v>
      </c>
      <c r="F32" s="21" t="str" cm="1">
        <f t="array" ref="F32">_xlfn.IFS(Inventario[[#This Row],[Stock]]=0,"Sin Stock",Inventario[[#This Row],[Stock]]&lt;=10,"Bajo Stock",Inventario[[#This Row],[Stock]]&gt;10,"Disponible")</f>
        <v>Disponible</v>
      </c>
      <c r="G32" s="21" t="s">
        <v>80</v>
      </c>
      <c r="H32" s="18" t="e" vm="30">
        <f>_xlfn.IMAGE(Inventario[[#This Row],[Imagen]],,1)</f>
        <v>#VALUE!</v>
      </c>
    </row>
    <row r="33" spans="1:8" ht="50" customHeight="1" x14ac:dyDescent="0.35">
      <c r="A33" s="21">
        <v>32</v>
      </c>
      <c r="B33" s="21" t="s">
        <v>81</v>
      </c>
      <c r="C33" s="21" t="s">
        <v>21</v>
      </c>
      <c r="D33" s="21">
        <v>0</v>
      </c>
      <c r="E33" s="21">
        <v>145</v>
      </c>
      <c r="F33" s="21" t="str" cm="1">
        <f t="array" ref="F33">_xlfn.IFS(Inventario[[#This Row],[Stock]]=0,"Sin Stock",Inventario[[#This Row],[Stock]]&lt;=10,"Bajo Stock",Inventario[[#This Row],[Stock]]&gt;10,"Disponible")</f>
        <v>Sin Stock</v>
      </c>
      <c r="G33" s="21" t="s">
        <v>82</v>
      </c>
      <c r="H33" s="18" t="e" vm="31">
        <f>_xlfn.IMAGE(Inventario[[#This Row],[Imagen]],,1)</f>
        <v>#VALUE!</v>
      </c>
    </row>
    <row r="34" spans="1:8" ht="50" customHeight="1" x14ac:dyDescent="0.35">
      <c r="A34" s="21">
        <v>33</v>
      </c>
      <c r="B34" s="21" t="s">
        <v>83</v>
      </c>
      <c r="C34" s="21" t="s">
        <v>15</v>
      </c>
      <c r="D34" s="21">
        <v>38</v>
      </c>
      <c r="E34" s="21">
        <v>454</v>
      </c>
      <c r="F34" s="21" t="str" cm="1">
        <f t="array" ref="F34">_xlfn.IFS(Inventario[[#This Row],[Stock]]=0,"Sin Stock",Inventario[[#This Row],[Stock]]&lt;=10,"Bajo Stock",Inventario[[#This Row],[Stock]]&gt;10,"Disponible")</f>
        <v>Disponible</v>
      </c>
      <c r="G34" s="21" t="s">
        <v>84</v>
      </c>
      <c r="H34" s="18" t="e" vm="32">
        <f>_xlfn.IMAGE(Inventario[[#This Row],[Imagen]],,1)</f>
        <v>#VALUE!</v>
      </c>
    </row>
    <row r="35" spans="1:8" ht="50" customHeight="1" x14ac:dyDescent="0.35">
      <c r="A35" s="21">
        <v>34</v>
      </c>
      <c r="B35" s="21" t="s">
        <v>85</v>
      </c>
      <c r="C35" s="21" t="s">
        <v>63</v>
      </c>
      <c r="D35" s="21">
        <v>30</v>
      </c>
      <c r="E35" s="21">
        <v>29</v>
      </c>
      <c r="F35" s="21" t="str" cm="1">
        <f t="array" ref="F35">_xlfn.IFS(Inventario[[#This Row],[Stock]]=0,"Sin Stock",Inventario[[#This Row],[Stock]]&lt;=10,"Bajo Stock",Inventario[[#This Row],[Stock]]&gt;10,"Disponible")</f>
        <v>Disponible</v>
      </c>
      <c r="G35" s="21" t="s">
        <v>86</v>
      </c>
      <c r="H35" s="18" t="e" vm="33">
        <f>_xlfn.IMAGE(Inventario[[#This Row],[Imagen]],,1)</f>
        <v>#VALUE!</v>
      </c>
    </row>
    <row r="36" spans="1:8" ht="50" customHeight="1" x14ac:dyDescent="0.35">
      <c r="A36" s="21">
        <v>35</v>
      </c>
      <c r="B36" s="21" t="s">
        <v>87</v>
      </c>
      <c r="C36" s="21" t="s">
        <v>88</v>
      </c>
      <c r="D36" s="21">
        <v>1</v>
      </c>
      <c r="E36" s="21">
        <v>194</v>
      </c>
      <c r="F36" s="21" t="str" cm="1">
        <f t="array" ref="F36">_xlfn.IFS(Inventario[[#This Row],[Stock]]=0,"Sin Stock",Inventario[[#This Row],[Stock]]&lt;=10,"Bajo Stock",Inventario[[#This Row],[Stock]]&gt;10,"Disponible")</f>
        <v>Bajo Stock</v>
      </c>
      <c r="G36" s="21" t="s">
        <v>40</v>
      </c>
      <c r="H36" s="18" t="e" vm="14">
        <f>_xlfn.IMAGE(Inventario[[#This Row],[Imagen]],,1)</f>
        <v>#VALUE!</v>
      </c>
    </row>
    <row r="37" spans="1:8" ht="50" customHeight="1" x14ac:dyDescent="0.35">
      <c r="A37" s="21">
        <v>36</v>
      </c>
      <c r="B37" s="21" t="s">
        <v>89</v>
      </c>
      <c r="C37" s="21" t="s">
        <v>18</v>
      </c>
      <c r="D37" s="21">
        <v>32</v>
      </c>
      <c r="E37" s="21">
        <v>155</v>
      </c>
      <c r="F37" s="21" t="str" cm="1">
        <f t="array" ref="F37">_xlfn.IFS(Inventario[[#This Row],[Stock]]=0,"Sin Stock",Inventario[[#This Row],[Stock]]&lt;=10,"Bajo Stock",Inventario[[#This Row],[Stock]]&gt;10,"Disponible")</f>
        <v>Disponible</v>
      </c>
      <c r="G37" s="21" t="s">
        <v>90</v>
      </c>
      <c r="H37" s="18" t="e" vm="34">
        <f>_xlfn.IMAGE(Inventario[[#This Row],[Imagen]],,1)</f>
        <v>#VALUE!</v>
      </c>
    </row>
    <row r="38" spans="1:8" ht="50" customHeight="1" x14ac:dyDescent="0.35">
      <c r="A38" s="21">
        <v>37</v>
      </c>
      <c r="B38" s="21" t="s">
        <v>91</v>
      </c>
      <c r="C38" s="21" t="s">
        <v>92</v>
      </c>
      <c r="D38" s="21">
        <v>3</v>
      </c>
      <c r="E38" s="21">
        <v>101</v>
      </c>
      <c r="F38" s="21" t="str" cm="1">
        <f t="array" ref="F38">_xlfn.IFS(Inventario[[#This Row],[Stock]]=0,"Sin Stock",Inventario[[#This Row],[Stock]]&lt;=10,"Bajo Stock",Inventario[[#This Row],[Stock]]&gt;10,"Disponible")</f>
        <v>Bajo Stock</v>
      </c>
      <c r="G38" s="21" t="s">
        <v>93</v>
      </c>
      <c r="H38" s="18" t="e" vm="35">
        <f>_xlfn.IMAGE(Inventario[[#This Row],[Imagen]],,1)</f>
        <v>#VALUE!</v>
      </c>
    </row>
    <row r="39" spans="1:8" ht="50" customHeight="1" x14ac:dyDescent="0.35">
      <c r="A39" s="21">
        <v>38</v>
      </c>
      <c r="B39" s="21" t="s">
        <v>94</v>
      </c>
      <c r="C39" s="21" t="s">
        <v>9</v>
      </c>
      <c r="D39" s="21">
        <v>7</v>
      </c>
      <c r="E39" s="21">
        <v>113</v>
      </c>
      <c r="F39" s="21" t="str" cm="1">
        <f t="array" ref="F39">_xlfn.IFS(Inventario[[#This Row],[Stock]]=0,"Sin Stock",Inventario[[#This Row],[Stock]]&lt;=10,"Bajo Stock",Inventario[[#This Row],[Stock]]&gt;10,"Disponible")</f>
        <v>Bajo Stock</v>
      </c>
      <c r="G39" s="21" t="s">
        <v>95</v>
      </c>
      <c r="H39" s="18" t="e" vm="36">
        <f>_xlfn.IMAGE(Inventario[[#This Row],[Imagen]],,1)</f>
        <v>#VALUE!</v>
      </c>
    </row>
    <row r="40" spans="1:8" ht="50" customHeight="1" x14ac:dyDescent="0.35">
      <c r="A40" s="21">
        <v>39</v>
      </c>
      <c r="B40" s="21" t="s">
        <v>96</v>
      </c>
      <c r="C40" s="21" t="s">
        <v>9</v>
      </c>
      <c r="D40" s="21">
        <v>22</v>
      </c>
      <c r="E40" s="21">
        <v>291</v>
      </c>
      <c r="F40" s="21" t="str" cm="1">
        <f t="array" ref="F40">_xlfn.IFS(Inventario[[#This Row],[Stock]]=0,"Sin Stock",Inventario[[#This Row],[Stock]]&lt;=10,"Bajo Stock",Inventario[[#This Row],[Stock]]&gt;10,"Disponible")</f>
        <v>Disponible</v>
      </c>
      <c r="G40" s="21" t="s">
        <v>97</v>
      </c>
      <c r="H40" s="18" t="e" vm="37">
        <f>_xlfn.IMAGE(Inventario[[#This Row],[Imagen]],,1)</f>
        <v>#VALUE!</v>
      </c>
    </row>
    <row r="41" spans="1:8" ht="50" customHeight="1" x14ac:dyDescent="0.35">
      <c r="A41" s="21">
        <v>40</v>
      </c>
      <c r="B41" s="21" t="s">
        <v>98</v>
      </c>
      <c r="C41" s="21" t="s">
        <v>99</v>
      </c>
      <c r="D41" s="21">
        <v>0</v>
      </c>
      <c r="E41" s="21">
        <v>296</v>
      </c>
      <c r="F41" s="21" t="str" cm="1">
        <f t="array" ref="F41">_xlfn.IFS(Inventario[[#This Row],[Stock]]=0,"Sin Stock",Inventario[[#This Row],[Stock]]&lt;=10,"Bajo Stock",Inventario[[#This Row],[Stock]]&gt;10,"Disponible")</f>
        <v>Sin Stock</v>
      </c>
      <c r="G41" s="21" t="s">
        <v>100</v>
      </c>
      <c r="H41" s="18" t="e" vm="38">
        <f>_xlfn.IMAGE(Inventario[[#This Row],[Imagen]],,1)</f>
        <v>#VALUE!</v>
      </c>
    </row>
  </sheetData>
  <phoneticPr fontId="4" type="noConversion"/>
  <hyperlinks>
    <hyperlink ref="G2" r:id="rId1" xr:uid="{30B69813-F98B-469D-974A-451D83632184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1B208-4D27-493B-8796-1D7F150F9A67}">
  <dimension ref="B1:J18"/>
  <sheetViews>
    <sheetView showGridLines="0" zoomScale="235" zoomScaleNormal="235" workbookViewId="0">
      <selection activeCell="E2" sqref="E2:I10"/>
    </sheetView>
  </sheetViews>
  <sheetFormatPr baseColWidth="10" defaultRowHeight="14.5" x14ac:dyDescent="0.35"/>
  <cols>
    <col min="1" max="1" width="3.6328125" customWidth="1"/>
    <col min="2" max="2" width="29.90625" customWidth="1"/>
    <col min="3" max="4" width="3.6328125" customWidth="1"/>
    <col min="5" max="5" width="13.26953125" bestFit="1" customWidth="1"/>
    <col min="10" max="10" width="3.6328125" customWidth="1"/>
  </cols>
  <sheetData>
    <row r="1" spans="2:10" ht="43.5" customHeight="1" thickBot="1" x14ac:dyDescent="0.55000000000000004">
      <c r="B1" s="9" t="s">
        <v>101</v>
      </c>
      <c r="D1" s="17" t="s">
        <v>108</v>
      </c>
      <c r="E1" s="17"/>
      <c r="F1" s="17"/>
      <c r="G1" s="17"/>
      <c r="H1" s="17"/>
      <c r="I1" s="17"/>
      <c r="J1" s="17"/>
    </row>
    <row r="2" spans="2:10" x14ac:dyDescent="0.35">
      <c r="D2" s="1"/>
      <c r="E2" s="19" t="e" vm="39">
        <f>IFERROR(_xlfn.IMAGE(_xlfn.XLOOKUP(B9,Inventario[ID],Inventario[Imagen])),"No hay imagen")</f>
        <v>#VALUE!</v>
      </c>
      <c r="F2" s="19"/>
      <c r="G2" s="19"/>
      <c r="H2" s="19"/>
      <c r="I2" s="19"/>
      <c r="J2" s="2"/>
    </row>
    <row r="3" spans="2:10" ht="16" x14ac:dyDescent="0.4">
      <c r="B3" s="10" t="s">
        <v>102</v>
      </c>
      <c r="D3" s="3"/>
      <c r="E3" s="20"/>
      <c r="F3" s="20"/>
      <c r="G3" s="20"/>
      <c r="H3" s="20"/>
      <c r="I3" s="20"/>
      <c r="J3" s="4"/>
    </row>
    <row r="4" spans="2:10" x14ac:dyDescent="0.35">
      <c r="B4" s="11"/>
      <c r="D4" s="3"/>
      <c r="E4" s="20"/>
      <c r="F4" s="20"/>
      <c r="G4" s="20"/>
      <c r="H4" s="20"/>
      <c r="I4" s="20"/>
      <c r="J4" s="4"/>
    </row>
    <row r="5" spans="2:10" x14ac:dyDescent="0.35">
      <c r="B5" s="12" t="s">
        <v>104</v>
      </c>
      <c r="D5" s="3"/>
      <c r="E5" s="20"/>
      <c r="F5" s="20"/>
      <c r="G5" s="20"/>
      <c r="H5" s="20"/>
      <c r="I5" s="20"/>
      <c r="J5" s="4"/>
    </row>
    <row r="6" spans="2:10" x14ac:dyDescent="0.35">
      <c r="B6" s="11"/>
      <c r="D6" s="3"/>
      <c r="E6" s="20"/>
      <c r="F6" s="20"/>
      <c r="G6" s="20"/>
      <c r="H6" s="20"/>
      <c r="I6" s="20"/>
      <c r="J6" s="4"/>
    </row>
    <row r="7" spans="2:10" x14ac:dyDescent="0.35">
      <c r="B7" s="11"/>
      <c r="D7" s="3"/>
      <c r="E7" s="20"/>
      <c r="F7" s="20"/>
      <c r="G7" s="20"/>
      <c r="H7" s="20"/>
      <c r="I7" s="20"/>
      <c r="J7" s="4"/>
    </row>
    <row r="8" spans="2:10" x14ac:dyDescent="0.35">
      <c r="B8" s="13" t="s">
        <v>103</v>
      </c>
      <c r="D8" s="3"/>
      <c r="E8" s="20"/>
      <c r="F8" s="20"/>
      <c r="G8" s="20"/>
      <c r="H8" s="20"/>
      <c r="I8" s="20"/>
      <c r="J8" s="4"/>
    </row>
    <row r="9" spans="2:10" x14ac:dyDescent="0.35">
      <c r="B9" s="14">
        <v>1</v>
      </c>
      <c r="D9" s="3"/>
      <c r="E9" s="20"/>
      <c r="F9" s="20"/>
      <c r="G9" s="20"/>
      <c r="H9" s="20"/>
      <c r="I9" s="20"/>
      <c r="J9" s="4"/>
    </row>
    <row r="10" spans="2:10" x14ac:dyDescent="0.35">
      <c r="B10" s="11"/>
      <c r="D10" s="3"/>
      <c r="E10" s="20"/>
      <c r="F10" s="20"/>
      <c r="G10" s="20"/>
      <c r="H10" s="20"/>
      <c r="I10" s="20"/>
      <c r="J10" s="4"/>
    </row>
    <row r="11" spans="2:10" x14ac:dyDescent="0.35">
      <c r="D11" s="3"/>
      <c r="J11" s="4"/>
    </row>
    <row r="12" spans="2:10" ht="16" customHeight="1" x14ac:dyDescent="0.35">
      <c r="D12" s="3"/>
      <c r="E12" s="8" t="s">
        <v>0</v>
      </c>
      <c r="F12" s="15">
        <f>B9</f>
        <v>1</v>
      </c>
      <c r="G12" s="15"/>
      <c r="H12" s="15"/>
      <c r="I12" s="15"/>
      <c r="J12" s="4"/>
    </row>
    <row r="13" spans="2:10" ht="16" customHeight="1" x14ac:dyDescent="0.35">
      <c r="D13" s="3"/>
      <c r="E13" s="8" t="s">
        <v>109</v>
      </c>
      <c r="F13" s="15" t="str">
        <f>_xlfn.XLOOKUP(B9,Inventario[ID],Inventario[Producto],"",0,1)</f>
        <v>Cámara DSLR</v>
      </c>
      <c r="G13" s="15"/>
      <c r="H13" s="15"/>
      <c r="I13" s="15"/>
      <c r="J13" s="4"/>
    </row>
    <row r="14" spans="2:10" ht="16" customHeight="1" x14ac:dyDescent="0.35">
      <c r="D14" s="3"/>
      <c r="E14" s="8" t="s">
        <v>110</v>
      </c>
      <c r="F14" s="15" t="str">
        <f>_xlfn.XLOOKUP(B9,Inventario[ID],Inventario[Categoría],"",0,1)</f>
        <v>Fotografía</v>
      </c>
      <c r="G14" s="15"/>
      <c r="H14" s="15"/>
      <c r="I14" s="15"/>
      <c r="J14" s="4"/>
    </row>
    <row r="15" spans="2:10" ht="16" customHeight="1" x14ac:dyDescent="0.35">
      <c r="D15" s="3"/>
      <c r="E15" s="8" t="s">
        <v>111</v>
      </c>
      <c r="F15" s="15">
        <f>_xlfn.XLOOKUP(B9,Inventario[ID],Inventario[Precio],"",0,1)</f>
        <v>334</v>
      </c>
      <c r="G15" s="15"/>
      <c r="H15" s="15"/>
      <c r="I15" s="15"/>
      <c r="J15" s="4"/>
    </row>
    <row r="16" spans="2:10" ht="16" customHeight="1" x14ac:dyDescent="0.35">
      <c r="D16" s="3"/>
      <c r="E16" s="8" t="s">
        <v>112</v>
      </c>
      <c r="F16" s="15">
        <f>_xlfn.XLOOKUP(B9,Inventario[ID],Inventario[Stock],"",0,1)</f>
        <v>30</v>
      </c>
      <c r="G16" s="15"/>
      <c r="H16" s="15"/>
      <c r="I16" s="15"/>
      <c r="J16" s="4"/>
    </row>
    <row r="17" spans="4:10" ht="16" customHeight="1" x14ac:dyDescent="0.35">
      <c r="D17" s="3"/>
      <c r="E17" s="8" t="s">
        <v>113</v>
      </c>
      <c r="F17" s="16" t="str">
        <f>_xlfn.XLOOKUP(B9,Inventario[ID],Inventario[Estado],"",0,1)</f>
        <v>Disponible</v>
      </c>
      <c r="G17" s="16"/>
      <c r="H17" s="16"/>
      <c r="I17" s="16"/>
      <c r="J17" s="4"/>
    </row>
    <row r="18" spans="4:10" ht="15" thickBot="1" x14ac:dyDescent="0.4">
      <c r="D18" s="5"/>
      <c r="E18" s="6"/>
      <c r="F18" s="6"/>
      <c r="G18" s="6"/>
      <c r="H18" s="6"/>
      <c r="I18" s="6"/>
      <c r="J18" s="7"/>
    </row>
  </sheetData>
  <mergeCells count="8">
    <mergeCell ref="F15:I15"/>
    <mergeCell ref="F16:I16"/>
    <mergeCell ref="F17:I17"/>
    <mergeCell ref="D1:J1"/>
    <mergeCell ref="E2:I10"/>
    <mergeCell ref="F12:I12"/>
    <mergeCell ref="F13:I13"/>
    <mergeCell ref="F14:I14"/>
  </mergeCells>
  <conditionalFormatting sqref="F17:I17">
    <cfRule type="containsText" dxfId="10" priority="1" operator="containsText" text="Sin Stock">
      <formula>NOT(ISERROR(SEARCH("Sin Stock",F17)))</formula>
    </cfRule>
    <cfRule type="containsText" dxfId="9" priority="2" operator="containsText" text="Bajo Stock">
      <formula>NOT(ISERROR(SEARCH("Bajo Stock",F17)))</formula>
    </cfRule>
    <cfRule type="containsText" dxfId="8" priority="3" operator="containsText" text="Disponible">
      <formula>NOT(ISERROR(SEARCH("Disponible",F17)))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3" name="Drop Down 1">
              <controlPr defaultSize="0" autoLine="0" autoPict="0">
                <anchor moveWithCells="1">
                  <from>
                    <xdr:col>1</xdr:col>
                    <xdr:colOff>57150</xdr:colOff>
                    <xdr:row>5</xdr:row>
                    <xdr:rowOff>38100</xdr:rowOff>
                  </from>
                  <to>
                    <xdr:col>1</xdr:col>
                    <xdr:colOff>2019300</xdr:colOff>
                    <xdr:row>6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Base de datos</vt:lpstr>
      <vt:lpstr>Buscador</vt:lpstr>
      <vt:lpstr>productos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Dostin Hurtado</dc:creator>
  <cp:lastModifiedBy>Dostin Hurtado</cp:lastModifiedBy>
  <dcterms:created xsi:type="dcterms:W3CDTF">2026-04-11T18:45:43Z</dcterms:created>
  <dcterms:modified xsi:type="dcterms:W3CDTF">2026-04-13T02:49:57Z</dcterms:modified>
</cp:coreProperties>
</file>